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-2020" sheetId="2" r:id="rId1"/>
    <sheet name="2019-2021" sheetId="1" r:id="rId2"/>
  </sheets>
  <calcPr calcId="152511"/>
</workbook>
</file>

<file path=xl/calcChain.xml><?xml version="1.0" encoding="utf-8"?>
<calcChain xmlns="http://schemas.openxmlformats.org/spreadsheetml/2006/main">
  <c r="H49" i="1" l="1"/>
  <c r="I49" i="1"/>
  <c r="I78" i="1"/>
  <c r="H78" i="1"/>
  <c r="G78" i="1"/>
  <c r="F78" i="1"/>
  <c r="E78" i="1"/>
  <c r="D78" i="1"/>
  <c r="C78" i="1"/>
  <c r="H170" i="1"/>
  <c r="I91" i="1" l="1"/>
  <c r="H91" i="1"/>
  <c r="G91" i="1"/>
  <c r="F91" i="1"/>
  <c r="E91" i="1"/>
  <c r="I20" i="1"/>
  <c r="H20" i="1"/>
  <c r="G20" i="1"/>
  <c r="F20" i="1"/>
  <c r="E20" i="1"/>
  <c r="F75" i="1"/>
  <c r="F69" i="1" l="1"/>
  <c r="C61" i="1" l="1"/>
  <c r="C122" i="1"/>
  <c r="C91" i="1"/>
  <c r="G172" i="2" l="1"/>
  <c r="F172" i="2"/>
  <c r="C172" i="2"/>
  <c r="I171" i="2"/>
  <c r="F171" i="2"/>
  <c r="E171" i="2"/>
  <c r="I167" i="2"/>
  <c r="I172" i="2" s="1"/>
  <c r="H167" i="2"/>
  <c r="H172" i="2" s="1"/>
  <c r="G167" i="2"/>
  <c r="F167" i="2"/>
  <c r="E167" i="2"/>
  <c r="E172" i="2" s="1"/>
  <c r="D167" i="2"/>
  <c r="D172" i="2" s="1"/>
  <c r="C167" i="2"/>
  <c r="I165" i="2"/>
  <c r="H165" i="2"/>
  <c r="H171" i="2" s="1"/>
  <c r="G165" i="2"/>
  <c r="G171" i="2" s="1"/>
  <c r="F165" i="2"/>
  <c r="E165" i="2"/>
  <c r="D165" i="2"/>
  <c r="D171" i="2" s="1"/>
  <c r="C165" i="2"/>
  <c r="C171" i="2" s="1"/>
  <c r="I139" i="2"/>
  <c r="H139" i="2"/>
  <c r="G139" i="2"/>
  <c r="F139" i="2"/>
  <c r="E139" i="2"/>
  <c r="D139" i="2"/>
  <c r="C139" i="2"/>
  <c r="I133" i="2"/>
  <c r="H133" i="2"/>
  <c r="G133" i="2"/>
  <c r="F133" i="2"/>
  <c r="E133" i="2"/>
  <c r="D133" i="2"/>
  <c r="C133" i="2"/>
  <c r="I124" i="2"/>
  <c r="H124" i="2"/>
  <c r="G124" i="2"/>
  <c r="F124" i="2"/>
  <c r="E124" i="2"/>
  <c r="D124" i="2"/>
  <c r="C124" i="2"/>
  <c r="I119" i="2"/>
  <c r="H119" i="2"/>
  <c r="G119" i="2"/>
  <c r="F119" i="2"/>
  <c r="E119" i="2"/>
  <c r="D119" i="2"/>
  <c r="C119" i="2"/>
  <c r="I117" i="2"/>
  <c r="H117" i="2"/>
  <c r="G117" i="2"/>
  <c r="F117" i="2"/>
  <c r="E117" i="2"/>
  <c r="D117" i="2"/>
  <c r="I112" i="2"/>
  <c r="H112" i="2"/>
  <c r="G112" i="2"/>
  <c r="F112" i="2"/>
  <c r="E112" i="2"/>
  <c r="D112" i="2"/>
  <c r="C112" i="2"/>
  <c r="I110" i="2"/>
  <c r="H110" i="2"/>
  <c r="G110" i="2"/>
  <c r="G104" i="2" s="1"/>
  <c r="F110" i="2"/>
  <c r="E110" i="2"/>
  <c r="D110" i="2"/>
  <c r="C110" i="2"/>
  <c r="C104" i="2" s="1"/>
  <c r="I105" i="2"/>
  <c r="I104" i="2" s="1"/>
  <c r="H105" i="2"/>
  <c r="G105" i="2"/>
  <c r="F105" i="2"/>
  <c r="F104" i="2" s="1"/>
  <c r="E105" i="2"/>
  <c r="E104" i="2" s="1"/>
  <c r="D105" i="2"/>
  <c r="C105" i="2"/>
  <c r="H104" i="2"/>
  <c r="D104" i="2"/>
  <c r="I101" i="2"/>
  <c r="H101" i="2"/>
  <c r="G101" i="2"/>
  <c r="F101" i="2"/>
  <c r="E101" i="2"/>
  <c r="D101" i="2"/>
  <c r="C101" i="2"/>
  <c r="I99" i="2"/>
  <c r="H99" i="2"/>
  <c r="G99" i="2"/>
  <c r="G96" i="2" s="1"/>
  <c r="F99" i="2"/>
  <c r="E99" i="2"/>
  <c r="D99" i="2"/>
  <c r="C99" i="2"/>
  <c r="C96" i="2" s="1"/>
  <c r="I97" i="2"/>
  <c r="I96" i="2" s="1"/>
  <c r="H97" i="2"/>
  <c r="G97" i="2"/>
  <c r="F97" i="2"/>
  <c r="F96" i="2" s="1"/>
  <c r="E97" i="2"/>
  <c r="E96" i="2" s="1"/>
  <c r="D97" i="2"/>
  <c r="C97" i="2"/>
  <c r="H96" i="2"/>
  <c r="D96" i="2"/>
  <c r="I88" i="2"/>
  <c r="H88" i="2"/>
  <c r="G88" i="2"/>
  <c r="F88" i="2"/>
  <c r="E88" i="2"/>
  <c r="D88" i="2"/>
  <c r="C88" i="2"/>
  <c r="I85" i="2"/>
  <c r="H85" i="2"/>
  <c r="G85" i="2"/>
  <c r="G82" i="2" s="1"/>
  <c r="F85" i="2"/>
  <c r="E85" i="2"/>
  <c r="D85" i="2"/>
  <c r="C85" i="2"/>
  <c r="C82" i="2" s="1"/>
  <c r="I83" i="2"/>
  <c r="I82" i="2" s="1"/>
  <c r="H83" i="2"/>
  <c r="G83" i="2"/>
  <c r="F83" i="2"/>
  <c r="F82" i="2" s="1"/>
  <c r="E83" i="2"/>
  <c r="E82" i="2" s="1"/>
  <c r="D83" i="2"/>
  <c r="C83" i="2"/>
  <c r="H82" i="2"/>
  <c r="D82" i="2"/>
  <c r="I80" i="2"/>
  <c r="H80" i="2"/>
  <c r="H77" i="2" s="1"/>
  <c r="G80" i="2"/>
  <c r="F80" i="2"/>
  <c r="E80" i="2"/>
  <c r="D80" i="2"/>
  <c r="D77" i="2" s="1"/>
  <c r="C80" i="2"/>
  <c r="I78" i="2"/>
  <c r="H78" i="2"/>
  <c r="G78" i="2"/>
  <c r="G77" i="2" s="1"/>
  <c r="F78" i="2"/>
  <c r="F77" i="2" s="1"/>
  <c r="E78" i="2"/>
  <c r="D78" i="2"/>
  <c r="C78" i="2"/>
  <c r="C77" i="2" s="1"/>
  <c r="I77" i="2"/>
  <c r="E77" i="2"/>
  <c r="I74" i="2"/>
  <c r="H74" i="2"/>
  <c r="H71" i="2" s="1"/>
  <c r="G74" i="2"/>
  <c r="E74" i="2"/>
  <c r="D74" i="2"/>
  <c r="D71" i="2" s="1"/>
  <c r="C74" i="2"/>
  <c r="I72" i="2"/>
  <c r="H72" i="2"/>
  <c r="G72" i="2"/>
  <c r="G71" i="2" s="1"/>
  <c r="F72" i="2"/>
  <c r="F71" i="2" s="1"/>
  <c r="E72" i="2"/>
  <c r="D72" i="2"/>
  <c r="C72" i="2"/>
  <c r="C71" i="2" s="1"/>
  <c r="I71" i="2"/>
  <c r="E71" i="2"/>
  <c r="I68" i="2"/>
  <c r="H68" i="2"/>
  <c r="H59" i="2" s="1"/>
  <c r="G68" i="2"/>
  <c r="F68" i="2"/>
  <c r="E68" i="2"/>
  <c r="D68" i="2"/>
  <c r="D59" i="2" s="1"/>
  <c r="C68" i="2"/>
  <c r="I66" i="2"/>
  <c r="H66" i="2"/>
  <c r="G66" i="2"/>
  <c r="F66" i="2"/>
  <c r="E66" i="2"/>
  <c r="D66" i="2"/>
  <c r="C66" i="2"/>
  <c r="I62" i="2"/>
  <c r="H62" i="2"/>
  <c r="G62" i="2"/>
  <c r="F62" i="2"/>
  <c r="E62" i="2"/>
  <c r="D62" i="2"/>
  <c r="C62" i="2"/>
  <c r="I60" i="2"/>
  <c r="I59" i="2" s="1"/>
  <c r="H60" i="2"/>
  <c r="G60" i="2"/>
  <c r="F60" i="2"/>
  <c r="F59" i="2" s="1"/>
  <c r="E60" i="2"/>
  <c r="E59" i="2" s="1"/>
  <c r="D60" i="2"/>
  <c r="G59" i="2"/>
  <c r="C59" i="2"/>
  <c r="I56" i="2"/>
  <c r="H56" i="2"/>
  <c r="G56" i="2"/>
  <c r="F56" i="2"/>
  <c r="E56" i="2"/>
  <c r="D56" i="2"/>
  <c r="C56" i="2"/>
  <c r="I48" i="2"/>
  <c r="H48" i="2"/>
  <c r="G48" i="2"/>
  <c r="F48" i="2"/>
  <c r="E48" i="2"/>
  <c r="D48" i="2"/>
  <c r="C48" i="2"/>
  <c r="I34" i="2"/>
  <c r="H34" i="2"/>
  <c r="G34" i="2"/>
  <c r="F34" i="2"/>
  <c r="E34" i="2"/>
  <c r="D34" i="2"/>
  <c r="C34" i="2"/>
  <c r="I30" i="2"/>
  <c r="H30" i="2"/>
  <c r="G30" i="2"/>
  <c r="F30" i="2"/>
  <c r="E30" i="2"/>
  <c r="D30" i="2"/>
  <c r="C30" i="2"/>
  <c r="I24" i="2"/>
  <c r="H24" i="2"/>
  <c r="G24" i="2"/>
  <c r="F24" i="2"/>
  <c r="E24" i="2"/>
  <c r="D24" i="2"/>
  <c r="C24" i="2"/>
  <c r="I20" i="2"/>
  <c r="H20" i="2"/>
  <c r="G20" i="2"/>
  <c r="F20" i="2"/>
  <c r="E20" i="2"/>
  <c r="D20" i="2"/>
  <c r="C20" i="2"/>
  <c r="I17" i="2"/>
  <c r="H17" i="2"/>
  <c r="G17" i="2"/>
  <c r="F17" i="2"/>
  <c r="E17" i="2"/>
  <c r="D17" i="2"/>
  <c r="C17" i="2"/>
  <c r="I8" i="2"/>
  <c r="H8" i="2"/>
  <c r="H3" i="2" s="1"/>
  <c r="G8" i="2"/>
  <c r="F8" i="2"/>
  <c r="E8" i="2"/>
  <c r="D8" i="2"/>
  <c r="D3" i="2" s="1"/>
  <c r="C8" i="2"/>
  <c r="I4" i="2"/>
  <c r="H4" i="2"/>
  <c r="G4" i="2"/>
  <c r="G3" i="2" s="1"/>
  <c r="F4" i="2"/>
  <c r="F3" i="2" s="1"/>
  <c r="E4" i="2"/>
  <c r="D4" i="2"/>
  <c r="C4" i="2"/>
  <c r="C3" i="2" s="1"/>
  <c r="I3" i="2"/>
  <c r="E3" i="2"/>
  <c r="E153" i="2" s="1"/>
  <c r="E170" i="2" s="1"/>
  <c r="E173" i="2" s="1"/>
  <c r="I153" i="2" l="1"/>
  <c r="I170" i="2" s="1"/>
  <c r="I173" i="2" s="1"/>
  <c r="F153" i="2"/>
  <c r="F170" i="2" s="1"/>
  <c r="F173" i="2" s="1"/>
  <c r="C153" i="2"/>
  <c r="C170" i="2" s="1"/>
  <c r="C173" i="2" s="1"/>
  <c r="G153" i="2"/>
  <c r="G170" i="2" s="1"/>
  <c r="G173" i="2" s="1"/>
  <c r="D153" i="2"/>
  <c r="D170" i="2" s="1"/>
  <c r="D173" i="2" s="1"/>
  <c r="H153" i="2"/>
  <c r="H170" i="2" s="1"/>
  <c r="H173" i="2" s="1"/>
  <c r="F117" i="1"/>
  <c r="D115" i="1"/>
  <c r="D8" i="1" l="1"/>
  <c r="I172" i="1" l="1"/>
  <c r="I177" i="1" s="1"/>
  <c r="H172" i="1"/>
  <c r="H177" i="1" s="1"/>
  <c r="G172" i="1"/>
  <c r="G177" i="1" s="1"/>
  <c r="F172" i="1"/>
  <c r="F177" i="1" s="1"/>
  <c r="E172" i="1"/>
  <c r="E177" i="1" s="1"/>
  <c r="D172" i="1"/>
  <c r="D177" i="1" s="1"/>
  <c r="C172" i="1"/>
  <c r="C177" i="1" s="1"/>
  <c r="I170" i="1"/>
  <c r="I176" i="1" s="1"/>
  <c r="H176" i="1"/>
  <c r="G170" i="1"/>
  <c r="G176" i="1" s="1"/>
  <c r="F170" i="1"/>
  <c r="F176" i="1" s="1"/>
  <c r="E170" i="1"/>
  <c r="E176" i="1" s="1"/>
  <c r="D170" i="1"/>
  <c r="D176" i="1" s="1"/>
  <c r="C170" i="1"/>
  <c r="C176" i="1" s="1"/>
  <c r="I144" i="1"/>
  <c r="H144" i="1"/>
  <c r="G144" i="1"/>
  <c r="F144" i="1"/>
  <c r="E144" i="1"/>
  <c r="D144" i="1"/>
  <c r="C144" i="1"/>
  <c r="I138" i="1"/>
  <c r="H138" i="1"/>
  <c r="G138" i="1"/>
  <c r="F138" i="1"/>
  <c r="E138" i="1"/>
  <c r="D138" i="1"/>
  <c r="C138" i="1"/>
  <c r="I129" i="1"/>
  <c r="H129" i="1"/>
  <c r="G129" i="1"/>
  <c r="F129" i="1"/>
  <c r="E129" i="1"/>
  <c r="D129" i="1"/>
  <c r="C129" i="1"/>
  <c r="I124" i="1"/>
  <c r="H124" i="1"/>
  <c r="G124" i="1"/>
  <c r="F124" i="1"/>
  <c r="E124" i="1"/>
  <c r="D124" i="1"/>
  <c r="C124" i="1"/>
  <c r="I122" i="1"/>
  <c r="H122" i="1"/>
  <c r="G122" i="1"/>
  <c r="F122" i="1"/>
  <c r="E122" i="1"/>
  <c r="D122" i="1"/>
  <c r="I117" i="1"/>
  <c r="H117" i="1"/>
  <c r="G117" i="1"/>
  <c r="E117" i="1"/>
  <c r="D117" i="1"/>
  <c r="C117" i="1"/>
  <c r="I115" i="1"/>
  <c r="H115" i="1"/>
  <c r="G115" i="1"/>
  <c r="F115" i="1"/>
  <c r="E115" i="1"/>
  <c r="C115" i="1"/>
  <c r="I110" i="1"/>
  <c r="H110" i="1"/>
  <c r="G110" i="1"/>
  <c r="F110" i="1"/>
  <c r="E110" i="1"/>
  <c r="D110" i="1"/>
  <c r="C110" i="1"/>
  <c r="I106" i="1"/>
  <c r="H106" i="1"/>
  <c r="G106" i="1"/>
  <c r="F106" i="1"/>
  <c r="E106" i="1"/>
  <c r="D106" i="1"/>
  <c r="C106" i="1"/>
  <c r="I104" i="1"/>
  <c r="H104" i="1"/>
  <c r="G104" i="1"/>
  <c r="F104" i="1"/>
  <c r="E104" i="1"/>
  <c r="D104" i="1"/>
  <c r="C104" i="1"/>
  <c r="I102" i="1"/>
  <c r="H102" i="1"/>
  <c r="G102" i="1"/>
  <c r="F102" i="1"/>
  <c r="E102" i="1"/>
  <c r="D102" i="1"/>
  <c r="C102" i="1"/>
  <c r="D91" i="1"/>
  <c r="I88" i="1"/>
  <c r="H88" i="1"/>
  <c r="G88" i="1"/>
  <c r="F88" i="1"/>
  <c r="E88" i="1"/>
  <c r="D88" i="1"/>
  <c r="C88" i="1"/>
  <c r="I86" i="1"/>
  <c r="H86" i="1"/>
  <c r="G86" i="1"/>
  <c r="F86" i="1"/>
  <c r="E86" i="1"/>
  <c r="D86" i="1"/>
  <c r="C86" i="1"/>
  <c r="I75" i="1"/>
  <c r="H75" i="1"/>
  <c r="G75" i="1"/>
  <c r="E75" i="1"/>
  <c r="D75" i="1"/>
  <c r="C75" i="1"/>
  <c r="I73" i="1"/>
  <c r="H73" i="1"/>
  <c r="G73" i="1"/>
  <c r="F73" i="1"/>
  <c r="F72" i="1" s="1"/>
  <c r="E73" i="1"/>
  <c r="D73" i="1"/>
  <c r="C73" i="1"/>
  <c r="I69" i="1"/>
  <c r="H69" i="1"/>
  <c r="G69" i="1"/>
  <c r="E69" i="1"/>
  <c r="D69" i="1"/>
  <c r="C69" i="1"/>
  <c r="I67" i="1"/>
  <c r="H67" i="1"/>
  <c r="G67" i="1"/>
  <c r="F67" i="1"/>
  <c r="E67" i="1"/>
  <c r="D67" i="1"/>
  <c r="C67" i="1"/>
  <c r="I63" i="1"/>
  <c r="H63" i="1"/>
  <c r="G63" i="1"/>
  <c r="F63" i="1"/>
  <c r="E63" i="1"/>
  <c r="D63" i="1"/>
  <c r="C63" i="1"/>
  <c r="I61" i="1"/>
  <c r="H61" i="1"/>
  <c r="G61" i="1"/>
  <c r="F61" i="1"/>
  <c r="E61" i="1"/>
  <c r="D61" i="1"/>
  <c r="I57" i="1"/>
  <c r="H57" i="1"/>
  <c r="G57" i="1"/>
  <c r="F57" i="1"/>
  <c r="E57" i="1"/>
  <c r="D57" i="1"/>
  <c r="C57" i="1"/>
  <c r="G49" i="1"/>
  <c r="F49" i="1"/>
  <c r="E49" i="1"/>
  <c r="D49" i="1"/>
  <c r="C49" i="1"/>
  <c r="I35" i="1"/>
  <c r="H35" i="1"/>
  <c r="G35" i="1"/>
  <c r="F35" i="1"/>
  <c r="E35" i="1"/>
  <c r="D35" i="1"/>
  <c r="C35" i="1"/>
  <c r="I31" i="1"/>
  <c r="H31" i="1"/>
  <c r="G31" i="1"/>
  <c r="F31" i="1"/>
  <c r="E31" i="1"/>
  <c r="D31" i="1"/>
  <c r="C31" i="1"/>
  <c r="I25" i="1"/>
  <c r="H25" i="1"/>
  <c r="G25" i="1"/>
  <c r="F25" i="1"/>
  <c r="E25" i="1"/>
  <c r="D25" i="1"/>
  <c r="C25" i="1"/>
  <c r="D20" i="1"/>
  <c r="C20" i="1"/>
  <c r="I17" i="1"/>
  <c r="H17" i="1"/>
  <c r="G17" i="1"/>
  <c r="F17" i="1"/>
  <c r="E17" i="1"/>
  <c r="D17" i="1"/>
  <c r="C17" i="1"/>
  <c r="I8" i="1"/>
  <c r="H8" i="1"/>
  <c r="G8" i="1"/>
  <c r="F8" i="1"/>
  <c r="E8" i="1"/>
  <c r="C8" i="1"/>
  <c r="I4" i="1"/>
  <c r="H4" i="1"/>
  <c r="G4" i="1"/>
  <c r="F4" i="1"/>
  <c r="E4" i="1"/>
  <c r="D4" i="1"/>
  <c r="C4" i="1"/>
  <c r="H72" i="1" l="1"/>
  <c r="F60" i="1"/>
  <c r="G60" i="1"/>
  <c r="H60" i="1"/>
  <c r="I60" i="1"/>
  <c r="E72" i="1"/>
  <c r="I72" i="1"/>
  <c r="G101" i="1"/>
  <c r="H85" i="1"/>
  <c r="D72" i="1"/>
  <c r="F85" i="1"/>
  <c r="H3" i="1"/>
  <c r="G109" i="1"/>
  <c r="E85" i="1"/>
  <c r="E60" i="1"/>
  <c r="C72" i="1"/>
  <c r="G72" i="1"/>
  <c r="E101" i="1"/>
  <c r="I101" i="1"/>
  <c r="F101" i="1"/>
  <c r="H109" i="1"/>
  <c r="I3" i="1"/>
  <c r="I85" i="1"/>
  <c r="H101" i="1"/>
  <c r="G85" i="1"/>
  <c r="I109" i="1"/>
  <c r="G3" i="1"/>
  <c r="F109" i="1"/>
  <c r="F3" i="1"/>
  <c r="E109" i="1"/>
  <c r="E3" i="1"/>
  <c r="D109" i="1"/>
  <c r="D101" i="1"/>
  <c r="D85" i="1"/>
  <c r="D60" i="1"/>
  <c r="D3" i="1"/>
  <c r="C109" i="1"/>
  <c r="C101" i="1"/>
  <c r="C85" i="1"/>
  <c r="C60" i="1"/>
  <c r="C3" i="1"/>
  <c r="G158" i="1" l="1"/>
  <c r="G175" i="1" s="1"/>
  <c r="G178" i="1" s="1"/>
  <c r="E158" i="1"/>
  <c r="E175" i="1" s="1"/>
  <c r="E178" i="1" s="1"/>
  <c r="F158" i="1"/>
  <c r="F175" i="1" s="1"/>
  <c r="F178" i="1" s="1"/>
  <c r="D158" i="1"/>
  <c r="D175" i="1" s="1"/>
  <c r="D178" i="1" s="1"/>
  <c r="I158" i="1"/>
  <c r="I175" i="1" s="1"/>
  <c r="I178" i="1" s="1"/>
  <c r="H158" i="1"/>
  <c r="H175" i="1" s="1"/>
  <c r="H178" i="1" s="1"/>
  <c r="C158" i="1"/>
  <c r="C175" i="1" s="1"/>
  <c r="C178" i="1" s="1"/>
</calcChain>
</file>

<file path=xl/sharedStrings.xml><?xml version="1.0" encoding="utf-8"?>
<sst xmlns="http://schemas.openxmlformats.org/spreadsheetml/2006/main" count="365" uniqueCount="169">
  <si>
    <t>Mzdy, platy</t>
  </si>
  <si>
    <t>Tarif.plat, základný plat</t>
  </si>
  <si>
    <t>Príplatky</t>
  </si>
  <si>
    <t>Odmeny</t>
  </si>
  <si>
    <t xml:space="preserve">Poistné </t>
  </si>
  <si>
    <t>Poistné do VŠZP</t>
  </si>
  <si>
    <t>Poistné do ostat.poisť</t>
  </si>
  <si>
    <t>625 001</t>
  </si>
  <si>
    <t>Nemoc.poistenie</t>
  </si>
  <si>
    <t>625 002</t>
  </si>
  <si>
    <t>Na starobné poistenie</t>
  </si>
  <si>
    <t>Na úrazové poistenie</t>
  </si>
  <si>
    <t>Na invalidné poistenie</t>
  </si>
  <si>
    <t>Na poistenie v nezam.</t>
  </si>
  <si>
    <t>Na poistenie do RF</t>
  </si>
  <si>
    <t>Tovary a služby</t>
  </si>
  <si>
    <t>Cestovné náhrady</t>
  </si>
  <si>
    <t>Kolkové známky</t>
  </si>
  <si>
    <t>Energie, plyn</t>
  </si>
  <si>
    <t>Energie - elektrina</t>
  </si>
  <si>
    <t>632 001 1</t>
  </si>
  <si>
    <t>Energie - plyn</t>
  </si>
  <si>
    <t>Poštovné a telek.služby</t>
  </si>
  <si>
    <t xml:space="preserve">Materiál </t>
  </si>
  <si>
    <t>Interiérové vybavenie</t>
  </si>
  <si>
    <t>633 002</t>
  </si>
  <si>
    <t>Výpočtová technika</t>
  </si>
  <si>
    <t>Všeobecný materiál</t>
  </si>
  <si>
    <t>Knihy,noviny</t>
  </si>
  <si>
    <t>Reprezentačné</t>
  </si>
  <si>
    <t>Rutinná a št.údržba</t>
  </si>
  <si>
    <t>635 002</t>
  </si>
  <si>
    <t>Výpočtovej techniky</t>
  </si>
  <si>
    <t>Prevádzkových strojov</t>
  </si>
  <si>
    <t>Budov a objektov</t>
  </si>
  <si>
    <t>Služby</t>
  </si>
  <si>
    <t>637 001</t>
  </si>
  <si>
    <t>Školenia, semináre</t>
  </si>
  <si>
    <t>Propagácia,inzercia</t>
  </si>
  <si>
    <t>Všeobecné služby</t>
  </si>
  <si>
    <t>637 004 1</t>
  </si>
  <si>
    <t>Všeobecné služby-JPÚ</t>
  </si>
  <si>
    <t>Špeciálne služby</t>
  </si>
  <si>
    <t>Stravovanie</t>
  </si>
  <si>
    <t>Poistné</t>
  </si>
  <si>
    <t>Odmeny poslanci</t>
  </si>
  <si>
    <t>Odmeny mim.pomer</t>
  </si>
  <si>
    <t>637 027 2</t>
  </si>
  <si>
    <t>Projekty-web.stránka</t>
  </si>
  <si>
    <t>Nem. dávky</t>
  </si>
  <si>
    <t>Odstupné</t>
  </si>
  <si>
    <t>Výdavky verej.správy</t>
  </si>
  <si>
    <t>Tar.plat-REGOB+ISRA</t>
  </si>
  <si>
    <t>Skladník CO</t>
  </si>
  <si>
    <t>Bežné transfery - SSÚ</t>
  </si>
  <si>
    <t>Tarifný plat SÚ</t>
  </si>
  <si>
    <t>Tarifný plat KÚŽP</t>
  </si>
  <si>
    <t>111 26</t>
  </si>
  <si>
    <t>Referndum + voľby</t>
  </si>
  <si>
    <t>Poplatky a odvody</t>
  </si>
  <si>
    <t>Ochrana pred požiarmi</t>
  </si>
  <si>
    <t>Súťaže</t>
  </si>
  <si>
    <t>Štartovné</t>
  </si>
  <si>
    <t>Prac.odevy a pomôcky</t>
  </si>
  <si>
    <t>Palivo ako zdroj energie</t>
  </si>
  <si>
    <t>strojov a techniky</t>
  </si>
  <si>
    <t>Poist.mot.vozidla</t>
  </si>
  <si>
    <t>Poistenie mot.vozidla</t>
  </si>
  <si>
    <t>Cestná doprava</t>
  </si>
  <si>
    <t>Budov, objektov</t>
  </si>
  <si>
    <t>Odpadové hospod.</t>
  </si>
  <si>
    <t>Verejné osvetlenie</t>
  </si>
  <si>
    <t>Energie</t>
  </si>
  <si>
    <t>632 001</t>
  </si>
  <si>
    <t>Energie VO</t>
  </si>
  <si>
    <t>Rozvoj obce</t>
  </si>
  <si>
    <t>Stroje,prístroje</t>
  </si>
  <si>
    <t>Palivá-zdr.energie</t>
  </si>
  <si>
    <t>Rut.a št.údržba</t>
  </si>
  <si>
    <t>Športové služby</t>
  </si>
  <si>
    <t>Transf.v rámci VS</t>
  </si>
  <si>
    <t>641 001</t>
  </si>
  <si>
    <t>Materiál</t>
  </si>
  <si>
    <t>Reprezentačné TJ</t>
  </si>
  <si>
    <t>Kultúra</t>
  </si>
  <si>
    <t>Starobné poistné</t>
  </si>
  <si>
    <t>Invalidné poistne</t>
  </si>
  <si>
    <t>Úrazové poistné</t>
  </si>
  <si>
    <t>Poistné do RF</t>
  </si>
  <si>
    <t>Energie KD</t>
  </si>
  <si>
    <t>Interierové vybavenie</t>
  </si>
  <si>
    <t>Prevádzkové stroje</t>
  </si>
  <si>
    <t>Rut.a št.údržba, budov</t>
  </si>
  <si>
    <t>Odmeny DoVP</t>
  </si>
  <si>
    <t>637 027 1</t>
  </si>
  <si>
    <t>Odmeny KR</t>
  </si>
  <si>
    <t>Transfery</t>
  </si>
  <si>
    <t>Dôchodci</t>
  </si>
  <si>
    <t>Ost.kult.služby-Krupianka</t>
  </si>
  <si>
    <t>Kronika</t>
  </si>
  <si>
    <t>Transfér - Červený kríž</t>
  </si>
  <si>
    <t>642 001 3</t>
  </si>
  <si>
    <t>Transfér - Darci krvi</t>
  </si>
  <si>
    <t>642 001 4</t>
  </si>
  <si>
    <t>DD+ Karneval</t>
  </si>
  <si>
    <t>642 001 5</t>
  </si>
  <si>
    <t>Oslavy SNP+1.maj</t>
  </si>
  <si>
    <t>Vysielacie služby</t>
  </si>
  <si>
    <t>Vys.služby-TV</t>
  </si>
  <si>
    <t>Telek.technika</t>
  </si>
  <si>
    <t>SOZA+Slovgram</t>
  </si>
  <si>
    <t>Vyhladávač káblov</t>
  </si>
  <si>
    <t>Občianska vybav.</t>
  </si>
  <si>
    <t>Energie DS</t>
  </si>
  <si>
    <t>Rut.a št. údržba</t>
  </si>
  <si>
    <t>Služby - poistné</t>
  </si>
  <si>
    <t>Členské RVC,ZMO</t>
  </si>
  <si>
    <t>Nájomné za pozemky</t>
  </si>
  <si>
    <t>Garancia pohrebiska</t>
  </si>
  <si>
    <t>642 001 6</t>
  </si>
  <si>
    <t>Transfer Únii žien</t>
  </si>
  <si>
    <t>642 001 7</t>
  </si>
  <si>
    <t>Div.predstavenie</t>
  </si>
  <si>
    <t>642 001 8</t>
  </si>
  <si>
    <t>642 001 9</t>
  </si>
  <si>
    <t>Trans.holubárom</t>
  </si>
  <si>
    <t>Ver.vodovod - 3. st.</t>
  </si>
  <si>
    <t>PD-ÚPN</t>
  </si>
  <si>
    <t>Realizácia stavby - TJ</t>
  </si>
  <si>
    <t>Rekonštrukcia KD</t>
  </si>
  <si>
    <t>Dostavba DS</t>
  </si>
  <si>
    <t>Rek.a modernizácia VO</t>
  </si>
  <si>
    <t>Nákup pozemku</t>
  </si>
  <si>
    <t>Zberný dvor</t>
  </si>
  <si>
    <t>Drtička+ČOV+ZD</t>
  </si>
  <si>
    <t>Finančné operácie</t>
  </si>
  <si>
    <t>Rozpočet výdavkov 2018 - 2020</t>
  </si>
  <si>
    <t>Odmeny a nájom</t>
  </si>
  <si>
    <t>transfér škola D.K.</t>
  </si>
  <si>
    <t>Deň matiek+guláš</t>
  </si>
  <si>
    <t>Prídel do SF+čerpanie</t>
  </si>
  <si>
    <t>r.2017</t>
  </si>
  <si>
    <t>sk.2017</t>
  </si>
  <si>
    <t>Mat. CD a PK+vratky</t>
  </si>
  <si>
    <t>Prív. Vozík+repre</t>
  </si>
  <si>
    <t>Trnas.kniha+Korompa</t>
  </si>
  <si>
    <t>Tar.plat+Všeob.služby</t>
  </si>
  <si>
    <t>Fašiangy+Morena</t>
  </si>
  <si>
    <t>Rozpočet výdavkov 2019 - 2021</t>
  </si>
  <si>
    <t>r.2018</t>
  </si>
  <si>
    <t>Energie -plyn</t>
  </si>
  <si>
    <t>Poštové služby</t>
  </si>
  <si>
    <t>Internet</t>
  </si>
  <si>
    <t>Telefon a mobil</t>
  </si>
  <si>
    <t>sk.2018</t>
  </si>
  <si>
    <t>Prív.vozík+granty</t>
  </si>
  <si>
    <t>Tarifný plat</t>
  </si>
  <si>
    <t xml:space="preserve">Odmeny </t>
  </si>
  <si>
    <t>Nájom DP</t>
  </si>
  <si>
    <t>Údržba+prev.prístroje</t>
  </si>
  <si>
    <t>Trans.holubárom+Lestival</t>
  </si>
  <si>
    <t>Štartovné+kurzy</t>
  </si>
  <si>
    <t>Fašiangy+Morena+unia</t>
  </si>
  <si>
    <t>Vš.služby+uskl.sute</t>
  </si>
  <si>
    <t>Odvoz odpadu FCC</t>
  </si>
  <si>
    <t>Odvoz odpadu-ostatní</t>
  </si>
  <si>
    <t>Energie KD,OcU,DS,VO+plyn</t>
  </si>
  <si>
    <t>Drtička+ČOV</t>
  </si>
  <si>
    <t>Všeob. služby - KTV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</si>
</sst>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1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3" fontId="5" fillId="2" borderId="2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3" fontId="7" fillId="0" borderId="2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3" fontId="6" fillId="0" borderId="2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/>
    <xf numFmtId="0" fontId="6" fillId="0" borderId="1" xfId="0" applyFont="1" applyFill="1" applyBorder="1"/>
    <xf numFmtId="0" fontId="4" fillId="2" borderId="1" xfId="0" applyFont="1" applyFill="1" applyBorder="1" applyAlignment="1">
      <alignment horizontal="left"/>
    </xf>
    <xf numFmtId="3" fontId="3" fillId="2" borderId="2" xfId="0" applyNumberFormat="1" applyFont="1" applyFill="1" applyBorder="1"/>
    <xf numFmtId="0" fontId="7" fillId="0" borderId="3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3" fontId="6" fillId="0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9" fillId="0" borderId="2" xfId="0" applyFont="1" applyFill="1" applyBorder="1"/>
    <xf numFmtId="0" fontId="3" fillId="0" borderId="0" xfId="0" applyFont="1" applyFill="1"/>
    <xf numFmtId="0" fontId="6" fillId="0" borderId="4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3" fontId="3" fillId="3" borderId="2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9" fillId="2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3" fillId="0" borderId="2" xfId="0" applyFont="1" applyFill="1" applyBorder="1"/>
    <xf numFmtId="3" fontId="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wrapText="1"/>
    </xf>
    <xf numFmtId="3" fontId="11" fillId="4" borderId="7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1" fillId="0" borderId="8" xfId="0" applyNumberFormat="1" applyFont="1" applyFill="1" applyBorder="1"/>
    <xf numFmtId="3" fontId="11" fillId="0" borderId="7" xfId="0" applyNumberFormat="1" applyFont="1" applyFill="1" applyBorder="1"/>
    <xf numFmtId="0" fontId="12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3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3" fontId="6" fillId="0" borderId="15" xfId="0" applyNumberFormat="1" applyFont="1" applyFill="1" applyBorder="1"/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vertical="center" wrapText="1"/>
    </xf>
    <xf numFmtId="3" fontId="12" fillId="4" borderId="15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3" fillId="0" borderId="18" xfId="0" applyFont="1" applyFill="1" applyBorder="1" applyAlignment="1">
      <alignment wrapText="1"/>
    </xf>
    <xf numFmtId="0" fontId="13" fillId="0" borderId="18" xfId="0" applyFont="1" applyFill="1" applyBorder="1"/>
    <xf numFmtId="0" fontId="13" fillId="6" borderId="19" xfId="0" applyFont="1" applyFill="1" applyBorder="1" applyAlignment="1">
      <alignment horizontal="left"/>
    </xf>
    <xf numFmtId="0" fontId="13" fillId="6" borderId="20" xfId="0" applyFont="1" applyFill="1" applyBorder="1" applyAlignment="1">
      <alignment wrapText="1"/>
    </xf>
    <xf numFmtId="0" fontId="12" fillId="6" borderId="20" xfId="0" applyFont="1" applyFill="1" applyBorder="1"/>
    <xf numFmtId="0" fontId="13" fillId="7" borderId="6" xfId="0" applyFont="1" applyFill="1" applyBorder="1" applyAlignment="1">
      <alignment horizontal="left"/>
    </xf>
    <xf numFmtId="0" fontId="13" fillId="7" borderId="21" xfId="0" applyFont="1" applyFill="1" applyBorder="1" applyAlignment="1">
      <alignment wrapText="1"/>
    </xf>
    <xf numFmtId="0" fontId="12" fillId="7" borderId="21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21" xfId="0" applyFont="1" applyFill="1" applyBorder="1" applyAlignment="1">
      <alignment wrapText="1"/>
    </xf>
    <xf numFmtId="0" fontId="6" fillId="0" borderId="2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3" fontId="14" fillId="0" borderId="2" xfId="0" applyNumberFormat="1" applyFont="1" applyFill="1" applyBorder="1"/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wrapText="1"/>
    </xf>
    <xf numFmtId="0" fontId="15" fillId="8" borderId="19" xfId="0" applyFont="1" applyFill="1" applyBorder="1" applyAlignment="1">
      <alignment horizontal="left"/>
    </xf>
    <xf numFmtId="0" fontId="15" fillId="8" borderId="19" xfId="0" applyFont="1" applyFill="1" applyBorder="1" applyAlignment="1">
      <alignment wrapText="1"/>
    </xf>
    <xf numFmtId="3" fontId="16" fillId="8" borderId="22" xfId="0" applyNumberFormat="1" applyFont="1" applyFill="1" applyBorder="1"/>
    <xf numFmtId="0" fontId="0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>
      <selection activeCell="I160" sqref="I160"/>
    </sheetView>
  </sheetViews>
  <sheetFormatPr defaultRowHeight="15" x14ac:dyDescent="0.25"/>
  <cols>
    <col min="1" max="1" width="7" customWidth="1"/>
    <col min="2" max="2" width="20" customWidth="1"/>
    <col min="3" max="3" width="8.28515625" customWidth="1"/>
    <col min="4" max="4" width="8.140625" customWidth="1"/>
    <col min="5" max="5" width="8.42578125" customWidth="1"/>
    <col min="6" max="6" width="8.140625" customWidth="1"/>
    <col min="7" max="7" width="8.42578125" customWidth="1"/>
    <col min="8" max="8" width="8.7109375" customWidth="1"/>
    <col min="9" max="9" width="8.140625" customWidth="1"/>
  </cols>
  <sheetData>
    <row r="1" spans="1:9" ht="18.75" x14ac:dyDescent="0.3">
      <c r="A1" s="1" t="s">
        <v>136</v>
      </c>
      <c r="B1" s="2"/>
      <c r="C1" s="2"/>
    </row>
    <row r="2" spans="1:9" ht="15.75" x14ac:dyDescent="0.25">
      <c r="A2" s="3"/>
      <c r="B2" s="4"/>
      <c r="C2" s="5">
        <v>2015</v>
      </c>
      <c r="D2" s="5">
        <v>2016</v>
      </c>
      <c r="E2" s="5" t="s">
        <v>141</v>
      </c>
      <c r="F2" s="5" t="s">
        <v>142</v>
      </c>
      <c r="G2" s="5">
        <v>2018</v>
      </c>
      <c r="H2" s="5">
        <v>2019</v>
      </c>
      <c r="I2" s="5">
        <v>2020</v>
      </c>
    </row>
    <row r="3" spans="1:9" x14ac:dyDescent="0.25">
      <c r="A3" s="6"/>
      <c r="B3" s="7"/>
      <c r="C3" s="8">
        <f t="shared" ref="C3:I3" si="0">SUM(C4+C8+C17+C20+C24+C30+C34)</f>
        <v>57189</v>
      </c>
      <c r="D3" s="8">
        <f t="shared" si="0"/>
        <v>52149</v>
      </c>
      <c r="E3" s="8">
        <f t="shared" si="0"/>
        <v>63300</v>
      </c>
      <c r="F3" s="8">
        <f t="shared" si="0"/>
        <v>46124</v>
      </c>
      <c r="G3" s="8">
        <f t="shared" si="0"/>
        <v>59750</v>
      </c>
      <c r="H3" s="8">
        <f t="shared" si="0"/>
        <v>51350</v>
      </c>
      <c r="I3" s="8">
        <f t="shared" si="0"/>
        <v>46350</v>
      </c>
    </row>
    <row r="4" spans="1:9" x14ac:dyDescent="0.25">
      <c r="A4" s="9">
        <v>610</v>
      </c>
      <c r="B4" s="10" t="s">
        <v>0</v>
      </c>
      <c r="C4" s="11">
        <f t="shared" ref="C4:I4" si="1">SUM(C5+C6+C7)</f>
        <v>30261</v>
      </c>
      <c r="D4" s="11">
        <f t="shared" si="1"/>
        <v>30061</v>
      </c>
      <c r="E4" s="11">
        <f t="shared" si="1"/>
        <v>34000</v>
      </c>
      <c r="F4" s="11">
        <f t="shared" si="1"/>
        <v>28440</v>
      </c>
      <c r="G4" s="11">
        <f t="shared" si="1"/>
        <v>26500</v>
      </c>
      <c r="H4" s="11">
        <f t="shared" si="1"/>
        <v>26500</v>
      </c>
      <c r="I4" s="11">
        <f t="shared" si="1"/>
        <v>26500</v>
      </c>
    </row>
    <row r="5" spans="1:9" x14ac:dyDescent="0.25">
      <c r="A5" s="12">
        <v>611</v>
      </c>
      <c r="B5" s="13" t="s">
        <v>1</v>
      </c>
      <c r="C5" s="14">
        <v>26207</v>
      </c>
      <c r="D5" s="14">
        <v>26280</v>
      </c>
      <c r="E5" s="14">
        <v>30000</v>
      </c>
      <c r="F5" s="14">
        <v>24869</v>
      </c>
      <c r="G5" s="14">
        <v>22500</v>
      </c>
      <c r="H5" s="14">
        <v>22500</v>
      </c>
      <c r="I5" s="14">
        <v>22500</v>
      </c>
    </row>
    <row r="6" spans="1:9" x14ac:dyDescent="0.25">
      <c r="A6" s="12">
        <v>612</v>
      </c>
      <c r="B6" s="13" t="s">
        <v>2</v>
      </c>
      <c r="C6" s="14">
        <v>3574</v>
      </c>
      <c r="D6" s="14">
        <v>3781</v>
      </c>
      <c r="E6" s="14">
        <v>3500</v>
      </c>
      <c r="F6" s="14">
        <v>3171</v>
      </c>
      <c r="G6" s="14">
        <v>3500</v>
      </c>
      <c r="H6" s="14">
        <v>3500</v>
      </c>
      <c r="I6" s="14">
        <v>3500</v>
      </c>
    </row>
    <row r="7" spans="1:9" x14ac:dyDescent="0.25">
      <c r="A7" s="12">
        <v>614</v>
      </c>
      <c r="B7" s="13" t="s">
        <v>3</v>
      </c>
      <c r="C7" s="14">
        <v>480</v>
      </c>
      <c r="D7" s="14">
        <v>0</v>
      </c>
      <c r="E7" s="14">
        <v>500</v>
      </c>
      <c r="F7" s="14">
        <v>400</v>
      </c>
      <c r="G7" s="14">
        <v>500</v>
      </c>
      <c r="H7" s="14">
        <v>500</v>
      </c>
      <c r="I7" s="14">
        <v>500</v>
      </c>
    </row>
    <row r="8" spans="1:9" x14ac:dyDescent="0.25">
      <c r="A8" s="15">
        <v>620</v>
      </c>
      <c r="B8" s="16" t="s">
        <v>4</v>
      </c>
      <c r="C8" s="11">
        <f t="shared" ref="C8:I8" si="2">SUM(C9+C10+C11+C12+C13+C14+C15+C16)</f>
        <v>10714</v>
      </c>
      <c r="D8" s="11">
        <f>SUM(D9:D16)</f>
        <v>10015</v>
      </c>
      <c r="E8" s="11">
        <f t="shared" si="2"/>
        <v>9500</v>
      </c>
      <c r="F8" s="11">
        <f t="shared" si="2"/>
        <v>9648</v>
      </c>
      <c r="G8" s="11">
        <f t="shared" si="2"/>
        <v>9500</v>
      </c>
      <c r="H8" s="11">
        <f t="shared" si="2"/>
        <v>9500</v>
      </c>
      <c r="I8" s="11">
        <f t="shared" si="2"/>
        <v>9500</v>
      </c>
    </row>
    <row r="9" spans="1:9" x14ac:dyDescent="0.25">
      <c r="A9" s="12">
        <v>621</v>
      </c>
      <c r="B9" s="13" t="s">
        <v>5</v>
      </c>
      <c r="C9" s="14">
        <v>3110</v>
      </c>
      <c r="D9" s="14">
        <v>2461</v>
      </c>
      <c r="E9" s="14">
        <v>2500</v>
      </c>
      <c r="F9" s="14">
        <v>2523</v>
      </c>
      <c r="G9" s="14">
        <v>2500</v>
      </c>
      <c r="H9" s="14">
        <v>2500</v>
      </c>
      <c r="I9" s="14">
        <v>2500</v>
      </c>
    </row>
    <row r="10" spans="1:9" x14ac:dyDescent="0.25">
      <c r="A10" s="12">
        <v>623</v>
      </c>
      <c r="B10" s="13" t="s">
        <v>6</v>
      </c>
      <c r="C10" s="14">
        <v>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12" t="s">
        <v>7</v>
      </c>
      <c r="B11" s="13" t="s">
        <v>8</v>
      </c>
      <c r="C11" s="14">
        <v>426</v>
      </c>
      <c r="D11" s="14">
        <v>424</v>
      </c>
      <c r="E11" s="14">
        <v>450</v>
      </c>
      <c r="F11" s="14">
        <v>400</v>
      </c>
      <c r="G11" s="14">
        <v>450</v>
      </c>
      <c r="H11" s="14">
        <v>450</v>
      </c>
      <c r="I11" s="14">
        <v>450</v>
      </c>
    </row>
    <row r="12" spans="1:9" x14ac:dyDescent="0.25">
      <c r="A12" s="12" t="s">
        <v>9</v>
      </c>
      <c r="B12" s="13" t="s">
        <v>10</v>
      </c>
      <c r="C12" s="14">
        <v>4264</v>
      </c>
      <c r="D12" s="14">
        <v>4240</v>
      </c>
      <c r="E12" s="14">
        <v>4000</v>
      </c>
      <c r="F12" s="14">
        <v>3998</v>
      </c>
      <c r="G12" s="14">
        <v>4000</v>
      </c>
      <c r="H12" s="14">
        <v>4000</v>
      </c>
      <c r="I12" s="14">
        <v>4000</v>
      </c>
    </row>
    <row r="13" spans="1:9" x14ac:dyDescent="0.25">
      <c r="A13" s="17">
        <v>625003</v>
      </c>
      <c r="B13" s="13" t="s">
        <v>11</v>
      </c>
      <c r="C13" s="14">
        <v>243</v>
      </c>
      <c r="D13" s="14">
        <v>242</v>
      </c>
      <c r="E13" s="14">
        <v>200</v>
      </c>
      <c r="F13" s="14">
        <v>228</v>
      </c>
      <c r="G13" s="14">
        <v>200</v>
      </c>
      <c r="H13" s="14">
        <v>200</v>
      </c>
      <c r="I13" s="14">
        <v>200</v>
      </c>
    </row>
    <row r="14" spans="1:9" x14ac:dyDescent="0.25">
      <c r="A14" s="17">
        <v>625004</v>
      </c>
      <c r="B14" s="13" t="s">
        <v>12</v>
      </c>
      <c r="C14" s="14">
        <v>913</v>
      </c>
      <c r="D14" s="14">
        <v>908</v>
      </c>
      <c r="E14" s="14">
        <v>750</v>
      </c>
      <c r="F14" s="14">
        <v>882</v>
      </c>
      <c r="G14" s="14">
        <v>750</v>
      </c>
      <c r="H14" s="14">
        <v>750</v>
      </c>
      <c r="I14" s="14">
        <v>750</v>
      </c>
    </row>
    <row r="15" spans="1:9" x14ac:dyDescent="0.25">
      <c r="A15" s="17">
        <v>625005</v>
      </c>
      <c r="B15" s="13" t="s">
        <v>13</v>
      </c>
      <c r="C15" s="14">
        <v>305</v>
      </c>
      <c r="D15" s="14">
        <v>302</v>
      </c>
      <c r="E15" s="14">
        <v>300</v>
      </c>
      <c r="F15" s="14">
        <v>261</v>
      </c>
      <c r="G15" s="14">
        <v>300</v>
      </c>
      <c r="H15" s="14">
        <v>300</v>
      </c>
      <c r="I15" s="14">
        <v>300</v>
      </c>
    </row>
    <row r="16" spans="1:9" x14ac:dyDescent="0.25">
      <c r="A16" s="17">
        <v>625007</v>
      </c>
      <c r="B16" s="13" t="s">
        <v>14</v>
      </c>
      <c r="C16" s="14">
        <v>1449</v>
      </c>
      <c r="D16" s="14">
        <v>1438</v>
      </c>
      <c r="E16" s="14">
        <v>1300</v>
      </c>
      <c r="F16" s="14">
        <v>1356</v>
      </c>
      <c r="G16" s="14">
        <v>1300</v>
      </c>
      <c r="H16" s="14">
        <v>1300</v>
      </c>
      <c r="I16" s="14">
        <v>1300</v>
      </c>
    </row>
    <row r="17" spans="1:9" x14ac:dyDescent="0.25">
      <c r="A17" s="9">
        <v>630</v>
      </c>
      <c r="B17" s="18" t="s">
        <v>15</v>
      </c>
      <c r="C17" s="11">
        <f t="shared" ref="C17:I17" si="3">SUM(C18+C19)</f>
        <v>156</v>
      </c>
      <c r="D17" s="11">
        <f t="shared" si="3"/>
        <v>284</v>
      </c>
      <c r="E17" s="11">
        <f t="shared" si="3"/>
        <v>500</v>
      </c>
      <c r="F17" s="11">
        <f t="shared" si="3"/>
        <v>0</v>
      </c>
      <c r="G17" s="11">
        <f t="shared" si="3"/>
        <v>500</v>
      </c>
      <c r="H17" s="11">
        <f t="shared" si="3"/>
        <v>500</v>
      </c>
      <c r="I17" s="11">
        <f t="shared" si="3"/>
        <v>500</v>
      </c>
    </row>
    <row r="18" spans="1:9" x14ac:dyDescent="0.25">
      <c r="A18" s="19">
        <v>631</v>
      </c>
      <c r="B18" s="20" t="s">
        <v>16</v>
      </c>
      <c r="C18" s="14">
        <v>50</v>
      </c>
      <c r="D18" s="14">
        <v>34</v>
      </c>
      <c r="E18" s="14">
        <v>500</v>
      </c>
      <c r="F18" s="14">
        <v>0</v>
      </c>
      <c r="G18" s="14">
        <v>500</v>
      </c>
      <c r="H18" s="14">
        <v>500</v>
      </c>
      <c r="I18" s="14">
        <v>500</v>
      </c>
    </row>
    <row r="19" spans="1:9" x14ac:dyDescent="0.25">
      <c r="A19" s="21">
        <v>637023</v>
      </c>
      <c r="B19" s="22" t="s">
        <v>17</v>
      </c>
      <c r="C19" s="14">
        <v>106</v>
      </c>
      <c r="D19" s="14">
        <v>250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5">
      <c r="A20" s="23">
        <v>632</v>
      </c>
      <c r="B20" s="24" t="s">
        <v>18</v>
      </c>
      <c r="C20" s="11">
        <f t="shared" ref="C20:I20" si="4">SUM(C21+C22+C23)</f>
        <v>1770</v>
      </c>
      <c r="D20" s="11">
        <f t="shared" si="4"/>
        <v>1966</v>
      </c>
      <c r="E20" s="11">
        <f t="shared" si="4"/>
        <v>1500</v>
      </c>
      <c r="F20" s="11">
        <f t="shared" si="4"/>
        <v>1246</v>
      </c>
      <c r="G20" s="11">
        <f t="shared" si="4"/>
        <v>1400</v>
      </c>
      <c r="H20" s="11">
        <f t="shared" si="4"/>
        <v>1400</v>
      </c>
      <c r="I20" s="11">
        <f t="shared" si="4"/>
        <v>1400</v>
      </c>
    </row>
    <row r="21" spans="1:9" x14ac:dyDescent="0.25">
      <c r="A21" s="21">
        <v>632001</v>
      </c>
      <c r="B21" s="22" t="s">
        <v>19</v>
      </c>
      <c r="C21" s="14">
        <v>767</v>
      </c>
      <c r="D21" s="14">
        <v>658</v>
      </c>
      <c r="E21" s="14">
        <v>700</v>
      </c>
      <c r="F21" s="14">
        <v>138</v>
      </c>
      <c r="G21" s="14">
        <v>0</v>
      </c>
      <c r="H21" s="14">
        <v>0</v>
      </c>
      <c r="I21" s="14">
        <v>0</v>
      </c>
    </row>
    <row r="22" spans="1:9" x14ac:dyDescent="0.25">
      <c r="A22" s="21" t="s">
        <v>20</v>
      </c>
      <c r="B22" s="22" t="s">
        <v>21</v>
      </c>
      <c r="C22" s="14">
        <v>173</v>
      </c>
      <c r="D22" s="14">
        <v>236</v>
      </c>
      <c r="E22" s="14">
        <v>200</v>
      </c>
      <c r="F22" s="14">
        <v>179</v>
      </c>
      <c r="G22" s="14">
        <v>200</v>
      </c>
      <c r="H22" s="14">
        <v>200</v>
      </c>
      <c r="I22" s="14">
        <v>200</v>
      </c>
    </row>
    <row r="23" spans="1:9" x14ac:dyDescent="0.25">
      <c r="A23" s="21">
        <v>632003</v>
      </c>
      <c r="B23" s="22" t="s">
        <v>22</v>
      </c>
      <c r="C23" s="14">
        <v>830</v>
      </c>
      <c r="D23" s="14">
        <v>1072</v>
      </c>
      <c r="E23" s="14">
        <v>600</v>
      </c>
      <c r="F23" s="14">
        <v>929</v>
      </c>
      <c r="G23" s="14">
        <v>1200</v>
      </c>
      <c r="H23" s="14">
        <v>1200</v>
      </c>
      <c r="I23" s="14">
        <v>1200</v>
      </c>
    </row>
    <row r="24" spans="1:9" x14ac:dyDescent="0.25">
      <c r="A24" s="23">
        <v>633</v>
      </c>
      <c r="B24" s="25" t="s">
        <v>23</v>
      </c>
      <c r="C24" s="11">
        <f t="shared" ref="C24:I24" si="5">SUM(C25+C26+C27+C28+C29)</f>
        <v>990</v>
      </c>
      <c r="D24" s="11">
        <f t="shared" si="5"/>
        <v>1856</v>
      </c>
      <c r="E24" s="11">
        <f t="shared" si="5"/>
        <v>850</v>
      </c>
      <c r="F24" s="11">
        <f t="shared" si="5"/>
        <v>1098</v>
      </c>
      <c r="G24" s="11">
        <f t="shared" si="5"/>
        <v>950</v>
      </c>
      <c r="H24" s="11">
        <f t="shared" si="5"/>
        <v>950</v>
      </c>
      <c r="I24" s="11">
        <f t="shared" si="5"/>
        <v>950</v>
      </c>
    </row>
    <row r="25" spans="1:9" x14ac:dyDescent="0.25">
      <c r="A25" s="21">
        <v>633001</v>
      </c>
      <c r="B25" s="20" t="s">
        <v>24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x14ac:dyDescent="0.25">
      <c r="A26" s="27" t="s">
        <v>25</v>
      </c>
      <c r="B26" s="22" t="s">
        <v>26</v>
      </c>
      <c r="C26" s="14">
        <v>0</v>
      </c>
      <c r="D26" s="26">
        <v>859</v>
      </c>
      <c r="E26" s="14">
        <v>0</v>
      </c>
      <c r="F26" s="14">
        <v>0</v>
      </c>
      <c r="G26" s="26">
        <v>0</v>
      </c>
      <c r="H26" s="14">
        <v>0</v>
      </c>
      <c r="I26" s="14">
        <v>0</v>
      </c>
    </row>
    <row r="27" spans="1:9" x14ac:dyDescent="0.25">
      <c r="A27" s="21">
        <v>633006</v>
      </c>
      <c r="B27" s="22" t="s">
        <v>27</v>
      </c>
      <c r="C27" s="14">
        <v>847</v>
      </c>
      <c r="D27" s="14">
        <v>632</v>
      </c>
      <c r="E27" s="14">
        <v>800</v>
      </c>
      <c r="F27" s="14">
        <v>952</v>
      </c>
      <c r="G27" s="14">
        <v>800</v>
      </c>
      <c r="H27" s="14">
        <v>800</v>
      </c>
      <c r="I27" s="14">
        <v>800</v>
      </c>
    </row>
    <row r="28" spans="1:9" x14ac:dyDescent="0.25">
      <c r="A28" s="21">
        <v>633009</v>
      </c>
      <c r="B28" s="22" t="s">
        <v>28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x14ac:dyDescent="0.25">
      <c r="A29" s="21">
        <v>633016</v>
      </c>
      <c r="B29" s="22" t="s">
        <v>29</v>
      </c>
      <c r="C29" s="14">
        <v>143</v>
      </c>
      <c r="D29" s="14">
        <v>365</v>
      </c>
      <c r="E29" s="14">
        <v>50</v>
      </c>
      <c r="F29" s="14">
        <v>146</v>
      </c>
      <c r="G29" s="14">
        <v>150</v>
      </c>
      <c r="H29" s="14">
        <v>150</v>
      </c>
      <c r="I29" s="14">
        <v>150</v>
      </c>
    </row>
    <row r="30" spans="1:9" x14ac:dyDescent="0.25">
      <c r="A30" s="23">
        <v>635</v>
      </c>
      <c r="B30" s="25" t="s">
        <v>30</v>
      </c>
      <c r="C30" s="11">
        <f t="shared" ref="C30:I30" si="6">SUM(C31+C32+C33)</f>
        <v>64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</row>
    <row r="31" spans="1:9" x14ac:dyDescent="0.25">
      <c r="A31" s="27" t="s">
        <v>31</v>
      </c>
      <c r="B31" s="22" t="s">
        <v>32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  <row r="32" spans="1:9" x14ac:dyDescent="0.25">
      <c r="A32" s="21">
        <v>635006</v>
      </c>
      <c r="B32" s="22" t="s">
        <v>33</v>
      </c>
      <c r="C32" s="28">
        <v>64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x14ac:dyDescent="0.25">
      <c r="A33" s="21">
        <v>635004</v>
      </c>
      <c r="B33" s="22" t="s">
        <v>34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23">
        <v>637</v>
      </c>
      <c r="B34" s="25" t="s">
        <v>35</v>
      </c>
      <c r="C34" s="11">
        <f>SUM(C35+C36+C37+C38+C39+C40+C41+C42+C43+C44+C45+C46+C47)</f>
        <v>13234</v>
      </c>
      <c r="D34" s="11">
        <f>SUM(D35+D36+D37+D39+D38+D40+D41+D42+D43+D44+D45+D46+D47)</f>
        <v>7967</v>
      </c>
      <c r="E34" s="11">
        <f>SUM(E35+E36+E37+E38+E39+E40+E41+E42+E43+E44+E45+E46+E47)</f>
        <v>16950</v>
      </c>
      <c r="F34" s="11">
        <f>SUM(F35+F36+F37+F38+F39+F40+F41+F42+F43+F44+F45+F46+F47)</f>
        <v>5692</v>
      </c>
      <c r="G34" s="11">
        <f>SUM(G35+G36+G37+G38+G39+G40+G41+G42+G43+G44+G45+G46+G47)</f>
        <v>20900</v>
      </c>
      <c r="H34" s="11">
        <f>SUM(H35+H36+H37+H38+H39+H40+H41+H42+H43+H44+H45+H46+H47)</f>
        <v>12500</v>
      </c>
      <c r="I34" s="11">
        <f>SUM(I35+I36+I37+I38+I39+I40+I41+I42+I43+I44+I45+I46+I47)</f>
        <v>7500</v>
      </c>
    </row>
    <row r="35" spans="1:9" x14ac:dyDescent="0.25">
      <c r="A35" s="12" t="s">
        <v>36</v>
      </c>
      <c r="B35" s="13" t="s">
        <v>37</v>
      </c>
      <c r="C35" s="14">
        <v>250</v>
      </c>
      <c r="D35" s="14">
        <v>135</v>
      </c>
      <c r="E35" s="14">
        <v>100</v>
      </c>
      <c r="F35" s="14">
        <v>90</v>
      </c>
      <c r="G35" s="14">
        <v>100</v>
      </c>
      <c r="H35" s="14">
        <v>100</v>
      </c>
      <c r="I35" s="14">
        <v>100</v>
      </c>
    </row>
    <row r="36" spans="1:9" x14ac:dyDescent="0.25">
      <c r="A36" s="17">
        <v>637003</v>
      </c>
      <c r="B36" s="13" t="s">
        <v>38</v>
      </c>
      <c r="C36" s="14">
        <v>0</v>
      </c>
      <c r="D36" s="14">
        <v>0</v>
      </c>
      <c r="E36" s="14">
        <v>100</v>
      </c>
      <c r="F36" s="14">
        <v>0</v>
      </c>
      <c r="G36" s="14">
        <v>100</v>
      </c>
      <c r="H36" s="14">
        <v>100</v>
      </c>
      <c r="I36" s="14">
        <v>100</v>
      </c>
    </row>
    <row r="37" spans="1:9" x14ac:dyDescent="0.25">
      <c r="A37" s="17">
        <v>637004</v>
      </c>
      <c r="B37" s="13" t="s">
        <v>39</v>
      </c>
      <c r="C37" s="14">
        <v>3721</v>
      </c>
      <c r="D37" s="14">
        <v>5834</v>
      </c>
      <c r="E37" s="14">
        <v>5000</v>
      </c>
      <c r="F37" s="14">
        <v>3530</v>
      </c>
      <c r="G37" s="14">
        <v>5000</v>
      </c>
      <c r="H37" s="14">
        <v>5000</v>
      </c>
      <c r="I37" s="14">
        <v>5000</v>
      </c>
    </row>
    <row r="38" spans="1:9" x14ac:dyDescent="0.25">
      <c r="A38" s="17" t="s">
        <v>40</v>
      </c>
      <c r="B38" s="13" t="s">
        <v>41</v>
      </c>
      <c r="C38" s="14">
        <v>5980</v>
      </c>
      <c r="D38" s="14">
        <v>0</v>
      </c>
      <c r="E38" s="14">
        <v>10000</v>
      </c>
      <c r="F38" s="14">
        <v>0</v>
      </c>
      <c r="G38" s="14">
        <v>10000</v>
      </c>
      <c r="H38" s="14">
        <v>5000</v>
      </c>
      <c r="I38" s="14">
        <v>0</v>
      </c>
    </row>
    <row r="39" spans="1:9" x14ac:dyDescent="0.25">
      <c r="A39" s="17">
        <v>637005</v>
      </c>
      <c r="B39" s="13" t="s">
        <v>42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</row>
    <row r="40" spans="1:9" x14ac:dyDescent="0.25">
      <c r="A40" s="17">
        <v>637014</v>
      </c>
      <c r="B40" s="13" t="s">
        <v>43</v>
      </c>
      <c r="C40" s="28">
        <v>1218</v>
      </c>
      <c r="D40" s="28">
        <v>1243</v>
      </c>
      <c r="E40" s="28">
        <v>1400</v>
      </c>
      <c r="F40" s="28">
        <v>1586</v>
      </c>
      <c r="G40" s="28">
        <v>1800</v>
      </c>
      <c r="H40" s="28">
        <v>1800</v>
      </c>
      <c r="I40" s="28">
        <v>1800</v>
      </c>
    </row>
    <row r="41" spans="1:9" x14ac:dyDescent="0.25">
      <c r="A41" s="17">
        <v>637015</v>
      </c>
      <c r="B41" s="13" t="s">
        <v>44</v>
      </c>
      <c r="C41" s="14">
        <v>106</v>
      </c>
      <c r="D41" s="14">
        <v>106</v>
      </c>
      <c r="E41" s="14">
        <v>100</v>
      </c>
      <c r="F41" s="14">
        <v>34</v>
      </c>
      <c r="G41" s="14">
        <v>100</v>
      </c>
      <c r="H41" s="14">
        <v>100</v>
      </c>
      <c r="I41" s="14">
        <v>100</v>
      </c>
    </row>
    <row r="42" spans="1:9" x14ac:dyDescent="0.25">
      <c r="A42" s="17">
        <v>637016</v>
      </c>
      <c r="B42" s="13" t="s">
        <v>140</v>
      </c>
      <c r="C42" s="14">
        <v>185</v>
      </c>
      <c r="D42" s="14">
        <v>274</v>
      </c>
      <c r="E42" s="14">
        <v>100</v>
      </c>
      <c r="F42" s="14">
        <v>268</v>
      </c>
      <c r="G42" s="14">
        <v>250</v>
      </c>
      <c r="H42" s="14">
        <v>250</v>
      </c>
      <c r="I42" s="14">
        <v>250</v>
      </c>
    </row>
    <row r="43" spans="1:9" x14ac:dyDescent="0.25">
      <c r="A43" s="17">
        <v>637026</v>
      </c>
      <c r="B43" s="13" t="s">
        <v>45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x14ac:dyDescent="0.25">
      <c r="A44" s="17">
        <v>637027</v>
      </c>
      <c r="B44" s="13" t="s">
        <v>46</v>
      </c>
      <c r="C44" s="14">
        <v>163</v>
      </c>
      <c r="D44" s="14">
        <v>375</v>
      </c>
      <c r="E44" s="14">
        <v>150</v>
      </c>
      <c r="F44" s="14">
        <v>107</v>
      </c>
      <c r="G44" s="14">
        <v>150</v>
      </c>
      <c r="H44" s="14">
        <v>150</v>
      </c>
      <c r="I44" s="14">
        <v>150</v>
      </c>
    </row>
    <row r="45" spans="1:9" x14ac:dyDescent="0.25">
      <c r="A45" s="17" t="s">
        <v>47</v>
      </c>
      <c r="B45" s="13" t="s">
        <v>48</v>
      </c>
      <c r="C45" s="14">
        <v>1500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1:9" x14ac:dyDescent="0.25">
      <c r="A46" s="17">
        <v>642015</v>
      </c>
      <c r="B46" s="13" t="s">
        <v>49</v>
      </c>
      <c r="C46" s="14">
        <v>111</v>
      </c>
      <c r="D46" s="14">
        <v>0</v>
      </c>
      <c r="E46" s="14">
        <v>0</v>
      </c>
      <c r="F46" s="14">
        <v>77</v>
      </c>
      <c r="G46" s="14">
        <v>0</v>
      </c>
      <c r="H46" s="14">
        <v>0</v>
      </c>
      <c r="I46" s="14">
        <v>0</v>
      </c>
    </row>
    <row r="47" spans="1:9" x14ac:dyDescent="0.25">
      <c r="A47" s="17">
        <v>642012</v>
      </c>
      <c r="B47" s="29" t="s">
        <v>50</v>
      </c>
      <c r="C47" s="28">
        <v>0</v>
      </c>
      <c r="D47" s="28">
        <v>0</v>
      </c>
      <c r="E47" s="28">
        <v>0</v>
      </c>
      <c r="F47" s="28">
        <v>0</v>
      </c>
      <c r="G47" s="28">
        <v>3400</v>
      </c>
      <c r="H47" s="28">
        <v>0</v>
      </c>
      <c r="I47" s="28">
        <v>0</v>
      </c>
    </row>
    <row r="48" spans="1:9" x14ac:dyDescent="0.25">
      <c r="A48" s="30" t="s">
        <v>51</v>
      </c>
      <c r="B48" s="7"/>
      <c r="C48" s="31">
        <f>SUM(C49+C50+C51+C52+C53+C54+C55)</f>
        <v>1745</v>
      </c>
      <c r="D48" s="31">
        <f t="shared" ref="D48:I48" si="7">SUM(D49+D50+D51+D52+D53+D54+D55)</f>
        <v>1293</v>
      </c>
      <c r="E48" s="31">
        <f t="shared" si="7"/>
        <v>1514</v>
      </c>
      <c r="F48" s="31">
        <f>SUM(F49+F50+F51+F52+F53+F54+F55)</f>
        <v>1570</v>
      </c>
      <c r="G48" s="31">
        <f t="shared" si="7"/>
        <v>1666</v>
      </c>
      <c r="H48" s="31">
        <f t="shared" si="7"/>
        <v>1750</v>
      </c>
      <c r="I48" s="31">
        <f t="shared" si="7"/>
        <v>1750</v>
      </c>
    </row>
    <row r="49" spans="1:9" x14ac:dyDescent="0.25">
      <c r="A49" s="12">
        <v>611</v>
      </c>
      <c r="B49" s="13" t="s">
        <v>52</v>
      </c>
      <c r="C49" s="14">
        <v>155</v>
      </c>
      <c r="D49" s="14">
        <v>168</v>
      </c>
      <c r="E49" s="14">
        <v>160</v>
      </c>
      <c r="F49" s="14">
        <v>95</v>
      </c>
      <c r="G49" s="14">
        <v>190</v>
      </c>
      <c r="H49" s="14">
        <v>190</v>
      </c>
      <c r="I49" s="14">
        <v>190</v>
      </c>
    </row>
    <row r="50" spans="1:9" x14ac:dyDescent="0.25">
      <c r="A50" s="17">
        <v>637027</v>
      </c>
      <c r="B50" s="13" t="s">
        <v>53</v>
      </c>
      <c r="C50" s="14">
        <v>27</v>
      </c>
      <c r="D50" s="14">
        <v>54</v>
      </c>
      <c r="E50" s="14">
        <v>54</v>
      </c>
      <c r="F50" s="14">
        <v>24</v>
      </c>
      <c r="G50" s="14">
        <v>60</v>
      </c>
      <c r="H50" s="14">
        <v>60</v>
      </c>
      <c r="I50" s="14">
        <v>60</v>
      </c>
    </row>
    <row r="51" spans="1:9" x14ac:dyDescent="0.25">
      <c r="A51" s="17">
        <v>641013</v>
      </c>
      <c r="B51" s="32" t="s">
        <v>54</v>
      </c>
      <c r="C51" s="14">
        <v>1294</v>
      </c>
      <c r="D51" s="14">
        <v>1071</v>
      </c>
      <c r="E51" s="14">
        <v>1300</v>
      </c>
      <c r="F51" s="14">
        <v>1434</v>
      </c>
      <c r="G51" s="14">
        <v>1416</v>
      </c>
      <c r="H51" s="14">
        <v>1500</v>
      </c>
      <c r="I51" s="14">
        <v>1500</v>
      </c>
    </row>
    <row r="52" spans="1:9" x14ac:dyDescent="0.25">
      <c r="A52" s="17">
        <v>611</v>
      </c>
      <c r="B52" s="22" t="s">
        <v>55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x14ac:dyDescent="0.25">
      <c r="A53" s="21">
        <v>611</v>
      </c>
      <c r="B53" s="22" t="s">
        <v>56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x14ac:dyDescent="0.25">
      <c r="A54" s="21" t="s">
        <v>57</v>
      </c>
      <c r="B54" s="22" t="s">
        <v>58</v>
      </c>
      <c r="C54" s="14">
        <v>269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1:9" x14ac:dyDescent="0.25">
      <c r="A55" s="21">
        <v>633006</v>
      </c>
      <c r="B55" s="22" t="s">
        <v>143</v>
      </c>
      <c r="C55" s="14">
        <v>0</v>
      </c>
      <c r="D55" s="14">
        <v>0</v>
      </c>
      <c r="E55" s="14">
        <v>0</v>
      </c>
      <c r="F55" s="14">
        <v>17</v>
      </c>
      <c r="G55" s="14">
        <v>0</v>
      </c>
      <c r="H55" s="14">
        <v>0</v>
      </c>
      <c r="I55" s="14">
        <v>0</v>
      </c>
    </row>
    <row r="56" spans="1:9" x14ac:dyDescent="0.25">
      <c r="A56" s="9">
        <v>637</v>
      </c>
      <c r="B56" s="18" t="s">
        <v>35</v>
      </c>
      <c r="C56" s="11">
        <f t="shared" ref="C56:I56" si="8">SUM(C57+C58)</f>
        <v>983</v>
      </c>
      <c r="D56" s="11">
        <f t="shared" si="8"/>
        <v>1007</v>
      </c>
      <c r="E56" s="11">
        <f t="shared" si="8"/>
        <v>900</v>
      </c>
      <c r="F56" s="11">
        <f t="shared" si="8"/>
        <v>1060</v>
      </c>
      <c r="G56" s="11">
        <f t="shared" si="8"/>
        <v>1100</v>
      </c>
      <c r="H56" s="11">
        <f t="shared" si="8"/>
        <v>1100</v>
      </c>
      <c r="I56" s="11">
        <f t="shared" si="8"/>
        <v>1100</v>
      </c>
    </row>
    <row r="57" spans="1:9" x14ac:dyDescent="0.25">
      <c r="A57" s="17">
        <v>637005</v>
      </c>
      <c r="B57" s="13" t="s">
        <v>42</v>
      </c>
      <c r="C57" s="14">
        <v>600</v>
      </c>
      <c r="D57" s="14">
        <v>600</v>
      </c>
      <c r="E57" s="14">
        <v>600</v>
      </c>
      <c r="F57" s="14">
        <v>600</v>
      </c>
      <c r="G57" s="14">
        <v>600</v>
      </c>
      <c r="H57" s="14">
        <v>600</v>
      </c>
      <c r="I57" s="14">
        <v>600</v>
      </c>
    </row>
    <row r="58" spans="1:9" x14ac:dyDescent="0.25">
      <c r="A58" s="17">
        <v>637012</v>
      </c>
      <c r="B58" s="13" t="s">
        <v>59</v>
      </c>
      <c r="C58" s="14">
        <v>383</v>
      </c>
      <c r="D58" s="14">
        <v>407</v>
      </c>
      <c r="E58" s="14">
        <v>300</v>
      </c>
      <c r="F58" s="14">
        <v>460</v>
      </c>
      <c r="G58" s="14">
        <v>500</v>
      </c>
      <c r="H58" s="14">
        <v>500</v>
      </c>
      <c r="I58" s="14">
        <v>500</v>
      </c>
    </row>
    <row r="59" spans="1:9" x14ac:dyDescent="0.25">
      <c r="A59" s="6"/>
      <c r="B59" s="7" t="s">
        <v>60</v>
      </c>
      <c r="C59" s="31">
        <f t="shared" ref="C59:I59" si="9">SUM(C60+C62+C66+C68+C70)</f>
        <v>2161</v>
      </c>
      <c r="D59" s="31">
        <f t="shared" si="9"/>
        <v>3870</v>
      </c>
      <c r="E59" s="31">
        <f>SUM(E60+E62+E66+E68)</f>
        <v>400</v>
      </c>
      <c r="F59" s="31">
        <f t="shared" si="9"/>
        <v>5470</v>
      </c>
      <c r="G59" s="31">
        <f t="shared" si="9"/>
        <v>700</v>
      </c>
      <c r="H59" s="31">
        <f t="shared" si="9"/>
        <v>700</v>
      </c>
      <c r="I59" s="31">
        <f t="shared" si="9"/>
        <v>700</v>
      </c>
    </row>
    <row r="60" spans="1:9" x14ac:dyDescent="0.25">
      <c r="A60" s="9"/>
      <c r="B60" s="18" t="s">
        <v>61</v>
      </c>
      <c r="C60" s="11">
        <v>0</v>
      </c>
      <c r="D60" s="11">
        <f t="shared" ref="D60:I60" si="10">SUM(D61)</f>
        <v>267</v>
      </c>
      <c r="E60" s="11">
        <f t="shared" si="10"/>
        <v>0</v>
      </c>
      <c r="F60" s="11">
        <f t="shared" si="10"/>
        <v>0</v>
      </c>
      <c r="G60" s="11">
        <f t="shared" si="10"/>
        <v>0</v>
      </c>
      <c r="H60" s="11">
        <f t="shared" si="10"/>
        <v>0</v>
      </c>
      <c r="I60" s="11">
        <f t="shared" si="10"/>
        <v>0</v>
      </c>
    </row>
    <row r="61" spans="1:9" x14ac:dyDescent="0.25">
      <c r="A61" s="12"/>
      <c r="B61" s="13" t="s">
        <v>62</v>
      </c>
      <c r="C61" s="14">
        <v>0</v>
      </c>
      <c r="D61" s="14">
        <v>267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9">
        <v>633</v>
      </c>
      <c r="B62" s="18" t="s">
        <v>23</v>
      </c>
      <c r="C62" s="11">
        <f t="shared" ref="C62:I62" si="11">SUM(C63+C64+C65)</f>
        <v>1654</v>
      </c>
      <c r="D62" s="11">
        <f t="shared" si="11"/>
        <v>2428</v>
      </c>
      <c r="E62" s="11">
        <f t="shared" si="11"/>
        <v>100</v>
      </c>
      <c r="F62" s="11">
        <f t="shared" si="11"/>
        <v>4497</v>
      </c>
      <c r="G62" s="11">
        <f t="shared" si="11"/>
        <v>100</v>
      </c>
      <c r="H62" s="11">
        <f t="shared" si="11"/>
        <v>100</v>
      </c>
      <c r="I62" s="11">
        <f t="shared" si="11"/>
        <v>100</v>
      </c>
    </row>
    <row r="63" spans="1:9" x14ac:dyDescent="0.25">
      <c r="A63" s="17">
        <v>633006</v>
      </c>
      <c r="B63" s="13" t="s">
        <v>27</v>
      </c>
      <c r="C63" s="14">
        <v>84</v>
      </c>
      <c r="D63" s="14">
        <v>1288</v>
      </c>
      <c r="E63" s="14">
        <v>50</v>
      </c>
      <c r="F63" s="14">
        <v>3893</v>
      </c>
      <c r="G63" s="14">
        <v>50</v>
      </c>
      <c r="H63" s="14">
        <v>50</v>
      </c>
      <c r="I63" s="14">
        <v>50</v>
      </c>
    </row>
    <row r="64" spans="1:9" x14ac:dyDescent="0.25">
      <c r="A64" s="17"/>
      <c r="B64" s="13" t="s">
        <v>63</v>
      </c>
      <c r="C64" s="14">
        <v>1570</v>
      </c>
      <c r="D64" s="14">
        <v>1069</v>
      </c>
      <c r="E64" s="14">
        <v>0</v>
      </c>
      <c r="F64" s="14">
        <v>584</v>
      </c>
      <c r="G64" s="14">
        <v>0</v>
      </c>
      <c r="H64" s="14">
        <v>0</v>
      </c>
      <c r="I64" s="14">
        <v>0</v>
      </c>
    </row>
    <row r="65" spans="1:9" x14ac:dyDescent="0.25">
      <c r="A65" s="17">
        <v>633015</v>
      </c>
      <c r="B65" s="29" t="s">
        <v>64</v>
      </c>
      <c r="C65" s="26">
        <v>0</v>
      </c>
      <c r="D65" s="26">
        <v>71</v>
      </c>
      <c r="E65" s="26">
        <v>50</v>
      </c>
      <c r="F65" s="26">
        <v>20</v>
      </c>
      <c r="G65" s="26">
        <v>50</v>
      </c>
      <c r="H65" s="26">
        <v>50</v>
      </c>
      <c r="I65" s="26">
        <v>50</v>
      </c>
    </row>
    <row r="66" spans="1:9" x14ac:dyDescent="0.25">
      <c r="A66" s="9">
        <v>635</v>
      </c>
      <c r="B66" s="18" t="s">
        <v>30</v>
      </c>
      <c r="C66" s="11">
        <f t="shared" ref="C66:I66" si="12">SUM(C67)</f>
        <v>414</v>
      </c>
      <c r="D66" s="11">
        <f t="shared" si="12"/>
        <v>699</v>
      </c>
      <c r="E66" s="11">
        <f t="shared" si="12"/>
        <v>100</v>
      </c>
      <c r="F66" s="11">
        <f t="shared" si="12"/>
        <v>0</v>
      </c>
      <c r="G66" s="11">
        <f t="shared" si="12"/>
        <v>100</v>
      </c>
      <c r="H66" s="11">
        <f t="shared" si="12"/>
        <v>100</v>
      </c>
      <c r="I66" s="11">
        <f t="shared" si="12"/>
        <v>100</v>
      </c>
    </row>
    <row r="67" spans="1:9" x14ac:dyDescent="0.25">
      <c r="A67" s="17">
        <v>635005</v>
      </c>
      <c r="B67" s="22" t="s">
        <v>65</v>
      </c>
      <c r="C67" s="14">
        <v>414</v>
      </c>
      <c r="D67" s="14">
        <v>699</v>
      </c>
      <c r="E67" s="14">
        <v>100</v>
      </c>
      <c r="F67" s="14">
        <v>0</v>
      </c>
      <c r="G67" s="14">
        <v>100</v>
      </c>
      <c r="H67" s="14">
        <v>100</v>
      </c>
      <c r="I67" s="14">
        <v>100</v>
      </c>
    </row>
    <row r="68" spans="1:9" x14ac:dyDescent="0.25">
      <c r="A68" s="33">
        <v>634</v>
      </c>
      <c r="B68" s="34" t="s">
        <v>66</v>
      </c>
      <c r="C68" s="11">
        <f t="shared" ref="C68:I68" si="13">SUM(C69)</f>
        <v>93</v>
      </c>
      <c r="D68" s="11">
        <f>SUM(D69+D70)</f>
        <v>476</v>
      </c>
      <c r="E68" s="11">
        <f>SUM(E69+E70)</f>
        <v>200</v>
      </c>
      <c r="F68" s="11">
        <f t="shared" si="13"/>
        <v>513</v>
      </c>
      <c r="G68" s="11">
        <f t="shared" si="13"/>
        <v>500</v>
      </c>
      <c r="H68" s="11">
        <f t="shared" si="13"/>
        <v>500</v>
      </c>
      <c r="I68" s="11">
        <f t="shared" si="13"/>
        <v>500</v>
      </c>
    </row>
    <row r="69" spans="1:9" x14ac:dyDescent="0.25">
      <c r="A69" s="17"/>
      <c r="B69" s="22" t="s">
        <v>67</v>
      </c>
      <c r="C69" s="14">
        <v>93</v>
      </c>
      <c r="D69" s="14">
        <v>476</v>
      </c>
      <c r="E69" s="14">
        <v>200</v>
      </c>
      <c r="F69" s="14">
        <v>513</v>
      </c>
      <c r="G69" s="14">
        <v>500</v>
      </c>
      <c r="H69" s="14">
        <v>500</v>
      </c>
      <c r="I69" s="14">
        <v>500</v>
      </c>
    </row>
    <row r="70" spans="1:9" x14ac:dyDescent="0.25">
      <c r="A70" s="35">
        <v>633004</v>
      </c>
      <c r="B70" s="29" t="s">
        <v>144</v>
      </c>
      <c r="C70" s="28">
        <v>0</v>
      </c>
      <c r="D70" s="28">
        <v>0</v>
      </c>
      <c r="E70" s="28"/>
      <c r="F70" s="28">
        <v>460</v>
      </c>
      <c r="G70" s="28"/>
      <c r="H70" s="28"/>
      <c r="I70" s="28"/>
    </row>
    <row r="71" spans="1:9" x14ac:dyDescent="0.25">
      <c r="A71" s="6"/>
      <c r="B71" s="36" t="s">
        <v>68</v>
      </c>
      <c r="C71" s="31">
        <f t="shared" ref="C71:I71" si="14">SUM(C72+C74)</f>
        <v>0</v>
      </c>
      <c r="D71" s="31">
        <f t="shared" si="14"/>
        <v>0</v>
      </c>
      <c r="E71" s="31">
        <f t="shared" si="14"/>
        <v>200</v>
      </c>
      <c r="F71" s="31">
        <f t="shared" si="14"/>
        <v>513</v>
      </c>
      <c r="G71" s="31">
        <f t="shared" si="14"/>
        <v>200</v>
      </c>
      <c r="H71" s="31">
        <f t="shared" si="14"/>
        <v>200</v>
      </c>
      <c r="I71" s="31">
        <f t="shared" si="14"/>
        <v>200</v>
      </c>
    </row>
    <row r="72" spans="1:9" x14ac:dyDescent="0.25">
      <c r="A72" s="9">
        <v>633</v>
      </c>
      <c r="B72" s="18" t="s">
        <v>23</v>
      </c>
      <c r="C72" s="11">
        <f t="shared" ref="C72:I72" si="15">SUM(C73)</f>
        <v>0</v>
      </c>
      <c r="D72" s="11">
        <f t="shared" si="15"/>
        <v>0</v>
      </c>
      <c r="E72" s="11">
        <f t="shared" si="15"/>
        <v>100</v>
      </c>
      <c r="F72" s="11">
        <f t="shared" si="15"/>
        <v>0</v>
      </c>
      <c r="G72" s="11">
        <f t="shared" si="15"/>
        <v>100</v>
      </c>
      <c r="H72" s="11">
        <f t="shared" si="15"/>
        <v>100</v>
      </c>
      <c r="I72" s="11">
        <f t="shared" si="15"/>
        <v>100</v>
      </c>
    </row>
    <row r="73" spans="1:9" x14ac:dyDescent="0.25">
      <c r="A73" s="17">
        <v>633006</v>
      </c>
      <c r="B73" s="13" t="s">
        <v>27</v>
      </c>
      <c r="C73" s="14">
        <v>0</v>
      </c>
      <c r="D73" s="14">
        <v>0</v>
      </c>
      <c r="E73" s="14">
        <v>100</v>
      </c>
      <c r="F73" s="14">
        <v>0</v>
      </c>
      <c r="G73" s="14">
        <v>100</v>
      </c>
      <c r="H73" s="14">
        <v>100</v>
      </c>
      <c r="I73" s="14">
        <v>100</v>
      </c>
    </row>
    <row r="74" spans="1:9" x14ac:dyDescent="0.25">
      <c r="A74" s="9">
        <v>635</v>
      </c>
      <c r="B74" s="18" t="s">
        <v>30</v>
      </c>
      <c r="C74" s="11">
        <f t="shared" ref="C74:I74" si="16">SUM(C75)</f>
        <v>0</v>
      </c>
      <c r="D74" s="11">
        <f t="shared" si="16"/>
        <v>0</v>
      </c>
      <c r="E74" s="11">
        <f t="shared" si="16"/>
        <v>100</v>
      </c>
      <c r="F74" s="11">
        <v>513</v>
      </c>
      <c r="G74" s="11">
        <f t="shared" si="16"/>
        <v>100</v>
      </c>
      <c r="H74" s="11">
        <f t="shared" si="16"/>
        <v>100</v>
      </c>
      <c r="I74" s="11">
        <f t="shared" si="16"/>
        <v>100</v>
      </c>
    </row>
    <row r="75" spans="1:9" x14ac:dyDescent="0.25">
      <c r="A75" s="17">
        <v>635006</v>
      </c>
      <c r="B75" s="13" t="s">
        <v>69</v>
      </c>
      <c r="C75" s="14">
        <v>0</v>
      </c>
      <c r="D75" s="14">
        <v>0</v>
      </c>
      <c r="E75" s="14">
        <v>100</v>
      </c>
      <c r="F75" s="14">
        <v>0</v>
      </c>
      <c r="G75" s="14">
        <v>100</v>
      </c>
      <c r="H75" s="14">
        <v>100</v>
      </c>
      <c r="I75" s="14">
        <v>100</v>
      </c>
    </row>
    <row r="76" spans="1:9" x14ac:dyDescent="0.25">
      <c r="A76" s="29"/>
      <c r="B76" s="29"/>
      <c r="C76" s="37"/>
      <c r="D76" s="37"/>
      <c r="E76" s="37"/>
      <c r="F76" s="37"/>
      <c r="G76" s="37"/>
      <c r="H76" s="37"/>
      <c r="I76" s="37"/>
    </row>
    <row r="77" spans="1:9" x14ac:dyDescent="0.25">
      <c r="A77" s="6"/>
      <c r="B77" s="36" t="s">
        <v>70</v>
      </c>
      <c r="C77" s="31">
        <f t="shared" ref="C77:I77" si="17">SUM(C78+C80)</f>
        <v>8648</v>
      </c>
      <c r="D77" s="31">
        <f t="shared" si="17"/>
        <v>7140</v>
      </c>
      <c r="E77" s="31">
        <f t="shared" si="17"/>
        <v>7300</v>
      </c>
      <c r="F77" s="31">
        <f t="shared" si="17"/>
        <v>8578</v>
      </c>
      <c r="G77" s="31">
        <f t="shared" si="17"/>
        <v>9300</v>
      </c>
      <c r="H77" s="31">
        <f t="shared" si="17"/>
        <v>10300</v>
      </c>
      <c r="I77" s="31">
        <f t="shared" si="17"/>
        <v>11300</v>
      </c>
    </row>
    <row r="78" spans="1:9" x14ac:dyDescent="0.25">
      <c r="A78" s="9">
        <v>633</v>
      </c>
      <c r="B78" s="18" t="s">
        <v>23</v>
      </c>
      <c r="C78" s="11">
        <f t="shared" ref="C78:I78" si="18">SUM(C79)</f>
        <v>440</v>
      </c>
      <c r="D78" s="11">
        <f t="shared" si="18"/>
        <v>240</v>
      </c>
      <c r="E78" s="11">
        <f t="shared" si="18"/>
        <v>300</v>
      </c>
      <c r="F78" s="11">
        <f t="shared" si="18"/>
        <v>254</v>
      </c>
      <c r="G78" s="11">
        <f t="shared" si="18"/>
        <v>300</v>
      </c>
      <c r="H78" s="11">
        <f t="shared" si="18"/>
        <v>300</v>
      </c>
      <c r="I78" s="11">
        <f t="shared" si="18"/>
        <v>300</v>
      </c>
    </row>
    <row r="79" spans="1:9" x14ac:dyDescent="0.25">
      <c r="A79" s="17">
        <v>633006</v>
      </c>
      <c r="B79" s="13" t="s">
        <v>27</v>
      </c>
      <c r="C79" s="14">
        <v>440</v>
      </c>
      <c r="D79" s="14">
        <v>240</v>
      </c>
      <c r="E79" s="14">
        <v>300</v>
      </c>
      <c r="F79" s="14">
        <v>254</v>
      </c>
      <c r="G79" s="14">
        <v>300</v>
      </c>
      <c r="H79" s="14">
        <v>300</v>
      </c>
      <c r="I79" s="14">
        <v>300</v>
      </c>
    </row>
    <row r="80" spans="1:9" x14ac:dyDescent="0.25">
      <c r="A80" s="9">
        <v>637</v>
      </c>
      <c r="B80" s="18" t="s">
        <v>35</v>
      </c>
      <c r="C80" s="11">
        <f t="shared" ref="C80:I80" si="19">SUM(C81)</f>
        <v>8208</v>
      </c>
      <c r="D80" s="11">
        <f t="shared" si="19"/>
        <v>6900</v>
      </c>
      <c r="E80" s="11">
        <f t="shared" si="19"/>
        <v>7000</v>
      </c>
      <c r="F80" s="11">
        <f t="shared" si="19"/>
        <v>8324</v>
      </c>
      <c r="G80" s="11">
        <f t="shared" si="19"/>
        <v>9000</v>
      </c>
      <c r="H80" s="11">
        <f t="shared" si="19"/>
        <v>10000</v>
      </c>
      <c r="I80" s="11">
        <f t="shared" si="19"/>
        <v>11000</v>
      </c>
    </row>
    <row r="81" spans="1:9" x14ac:dyDescent="0.25">
      <c r="A81" s="17">
        <v>637004</v>
      </c>
      <c r="B81" s="13" t="s">
        <v>39</v>
      </c>
      <c r="C81" s="28">
        <v>8208</v>
      </c>
      <c r="D81" s="28">
        <v>6900</v>
      </c>
      <c r="E81" s="28">
        <v>7000</v>
      </c>
      <c r="F81" s="28">
        <v>8324</v>
      </c>
      <c r="G81" s="28">
        <v>9000</v>
      </c>
      <c r="H81" s="28">
        <v>10000</v>
      </c>
      <c r="I81" s="28">
        <v>11000</v>
      </c>
    </row>
    <row r="82" spans="1:9" x14ac:dyDescent="0.25">
      <c r="A82" s="6"/>
      <c r="B82" s="36" t="s">
        <v>71</v>
      </c>
      <c r="C82" s="31">
        <f t="shared" ref="C82:I82" si="20">SUM(C83+C85)</f>
        <v>3058</v>
      </c>
      <c r="D82" s="31">
        <f t="shared" si="20"/>
        <v>3461</v>
      </c>
      <c r="E82" s="31">
        <f t="shared" si="20"/>
        <v>2100</v>
      </c>
      <c r="F82" s="31">
        <f t="shared" si="20"/>
        <v>622</v>
      </c>
      <c r="G82" s="31">
        <f t="shared" si="20"/>
        <v>100</v>
      </c>
      <c r="H82" s="31">
        <f t="shared" si="20"/>
        <v>100</v>
      </c>
      <c r="I82" s="31">
        <f t="shared" si="20"/>
        <v>100</v>
      </c>
    </row>
    <row r="83" spans="1:9" x14ac:dyDescent="0.25">
      <c r="A83" s="9">
        <v>632</v>
      </c>
      <c r="B83" s="38" t="s">
        <v>72</v>
      </c>
      <c r="C83" s="11">
        <f t="shared" ref="C83:I83" si="21">SUM(C84)</f>
        <v>2768</v>
      </c>
      <c r="D83" s="11">
        <f t="shared" si="21"/>
        <v>3461</v>
      </c>
      <c r="E83" s="11">
        <f t="shared" si="21"/>
        <v>2000</v>
      </c>
      <c r="F83" s="11">
        <f t="shared" si="21"/>
        <v>622</v>
      </c>
      <c r="G83" s="11">
        <f t="shared" si="21"/>
        <v>0</v>
      </c>
      <c r="H83" s="11">
        <f t="shared" si="21"/>
        <v>0</v>
      </c>
      <c r="I83" s="11">
        <f t="shared" si="21"/>
        <v>0</v>
      </c>
    </row>
    <row r="84" spans="1:9" x14ac:dyDescent="0.25">
      <c r="A84" s="12" t="s">
        <v>73</v>
      </c>
      <c r="B84" s="13" t="s">
        <v>74</v>
      </c>
      <c r="C84" s="14">
        <v>2768</v>
      </c>
      <c r="D84" s="14">
        <v>3461</v>
      </c>
      <c r="E84" s="14">
        <v>2000</v>
      </c>
      <c r="F84" s="14">
        <v>622</v>
      </c>
      <c r="G84" s="14">
        <v>0</v>
      </c>
      <c r="H84" s="14">
        <v>0</v>
      </c>
      <c r="I84" s="14">
        <v>0</v>
      </c>
    </row>
    <row r="85" spans="1:9" x14ac:dyDescent="0.25">
      <c r="A85" s="9">
        <v>633</v>
      </c>
      <c r="B85" s="18" t="s">
        <v>23</v>
      </c>
      <c r="C85" s="11">
        <f t="shared" ref="C85:I85" si="22">SUM(C86+C87)</f>
        <v>290</v>
      </c>
      <c r="D85" s="11">
        <f t="shared" si="22"/>
        <v>0</v>
      </c>
      <c r="E85" s="11">
        <f t="shared" si="22"/>
        <v>100</v>
      </c>
      <c r="F85" s="11">
        <f t="shared" si="22"/>
        <v>0</v>
      </c>
      <c r="G85" s="11">
        <f t="shared" si="22"/>
        <v>100</v>
      </c>
      <c r="H85" s="11">
        <f t="shared" si="22"/>
        <v>100</v>
      </c>
      <c r="I85" s="11">
        <f t="shared" si="22"/>
        <v>100</v>
      </c>
    </row>
    <row r="86" spans="1:9" x14ac:dyDescent="0.25">
      <c r="A86" s="17">
        <v>633006</v>
      </c>
      <c r="B86" s="39" t="s">
        <v>27</v>
      </c>
      <c r="C86" s="14">
        <v>0</v>
      </c>
      <c r="D86" s="14">
        <v>0</v>
      </c>
      <c r="E86" s="14">
        <v>100</v>
      </c>
      <c r="F86" s="14">
        <v>0</v>
      </c>
      <c r="G86" s="14">
        <v>100</v>
      </c>
      <c r="H86" s="14">
        <v>100</v>
      </c>
      <c r="I86" s="14">
        <v>100</v>
      </c>
    </row>
    <row r="87" spans="1:9" x14ac:dyDescent="0.25">
      <c r="A87" s="17">
        <v>635006</v>
      </c>
      <c r="B87" s="22" t="s">
        <v>30</v>
      </c>
      <c r="C87" s="14">
        <v>290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</row>
    <row r="88" spans="1:9" x14ac:dyDescent="0.25">
      <c r="A88" s="40"/>
      <c r="B88" s="41" t="s">
        <v>75</v>
      </c>
      <c r="C88" s="42">
        <f t="shared" ref="C88:I88" si="23">SUM(C89+C90+C91+C92+C93+C94+C95)</f>
        <v>5915</v>
      </c>
      <c r="D88" s="42">
        <f t="shared" si="23"/>
        <v>9250</v>
      </c>
      <c r="E88" s="42">
        <f t="shared" si="23"/>
        <v>1933</v>
      </c>
      <c r="F88" s="42">
        <f t="shared" si="23"/>
        <v>6844</v>
      </c>
      <c r="G88" s="42">
        <f t="shared" si="23"/>
        <v>9324</v>
      </c>
      <c r="H88" s="42">
        <f t="shared" si="23"/>
        <v>10850</v>
      </c>
      <c r="I88" s="42">
        <f t="shared" si="23"/>
        <v>11600</v>
      </c>
    </row>
    <row r="89" spans="1:9" x14ac:dyDescent="0.25">
      <c r="A89" s="17">
        <v>633006</v>
      </c>
      <c r="B89" s="22" t="s">
        <v>27</v>
      </c>
      <c r="C89" s="14">
        <v>1614</v>
      </c>
      <c r="D89" s="14">
        <v>908</v>
      </c>
      <c r="E89" s="14">
        <v>500</v>
      </c>
      <c r="F89" s="14">
        <v>1139</v>
      </c>
      <c r="G89" s="14">
        <v>500</v>
      </c>
      <c r="H89" s="14">
        <v>500</v>
      </c>
      <c r="I89" s="14">
        <v>500</v>
      </c>
    </row>
    <row r="90" spans="1:9" x14ac:dyDescent="0.25">
      <c r="A90" s="17">
        <v>633004</v>
      </c>
      <c r="B90" s="22" t="s">
        <v>76</v>
      </c>
      <c r="C90" s="14">
        <v>998</v>
      </c>
      <c r="D90" s="14">
        <v>3485</v>
      </c>
      <c r="E90" s="14">
        <v>0</v>
      </c>
      <c r="F90" s="14">
        <v>1321</v>
      </c>
      <c r="G90" s="14">
        <v>0</v>
      </c>
      <c r="H90" s="14">
        <v>0</v>
      </c>
      <c r="I90" s="14">
        <v>0</v>
      </c>
    </row>
    <row r="91" spans="1:9" x14ac:dyDescent="0.25">
      <c r="A91" s="17">
        <v>637004</v>
      </c>
      <c r="B91" s="22" t="s">
        <v>146</v>
      </c>
      <c r="C91" s="14">
        <v>738</v>
      </c>
      <c r="D91" s="14">
        <v>1525</v>
      </c>
      <c r="E91" s="14">
        <v>0</v>
      </c>
      <c r="F91" s="14">
        <v>375</v>
      </c>
      <c r="G91" s="14">
        <v>7500</v>
      </c>
      <c r="H91" s="14">
        <v>8000</v>
      </c>
      <c r="I91" s="14">
        <v>8500</v>
      </c>
    </row>
    <row r="92" spans="1:9" x14ac:dyDescent="0.25">
      <c r="A92" s="17">
        <v>633010</v>
      </c>
      <c r="B92" s="22" t="s">
        <v>63</v>
      </c>
      <c r="C92" s="14">
        <v>208</v>
      </c>
      <c r="D92" s="14">
        <v>128</v>
      </c>
      <c r="E92" s="14">
        <v>50</v>
      </c>
      <c r="F92" s="14">
        <v>110</v>
      </c>
      <c r="G92" s="14">
        <v>124</v>
      </c>
      <c r="H92" s="14">
        <v>150</v>
      </c>
      <c r="I92" s="14">
        <v>200</v>
      </c>
    </row>
    <row r="93" spans="1:9" x14ac:dyDescent="0.25">
      <c r="A93" s="17">
        <v>633015</v>
      </c>
      <c r="B93" s="22" t="s">
        <v>77</v>
      </c>
      <c r="C93" s="14">
        <v>1007</v>
      </c>
      <c r="D93" s="14">
        <v>792</v>
      </c>
      <c r="E93" s="14">
        <v>1000</v>
      </c>
      <c r="F93" s="14">
        <v>646</v>
      </c>
      <c r="G93" s="14">
        <v>1000</v>
      </c>
      <c r="H93" s="14">
        <v>1000</v>
      </c>
      <c r="I93" s="14">
        <v>1000</v>
      </c>
    </row>
    <row r="94" spans="1:9" x14ac:dyDescent="0.25">
      <c r="A94" s="17">
        <v>635004</v>
      </c>
      <c r="B94" s="22" t="s">
        <v>78</v>
      </c>
      <c r="C94" s="14">
        <v>352</v>
      </c>
      <c r="D94" s="14">
        <v>276</v>
      </c>
      <c r="E94" s="14">
        <v>200</v>
      </c>
      <c r="F94" s="14">
        <v>63</v>
      </c>
      <c r="G94" s="14">
        <v>200</v>
      </c>
      <c r="H94" s="14">
        <v>200</v>
      </c>
      <c r="I94" s="14">
        <v>200</v>
      </c>
    </row>
    <row r="95" spans="1:9" x14ac:dyDescent="0.25">
      <c r="A95" s="17">
        <v>637027</v>
      </c>
      <c r="B95" s="22" t="s">
        <v>137</v>
      </c>
      <c r="C95" s="14">
        <v>998</v>
      </c>
      <c r="D95" s="14">
        <v>2136</v>
      </c>
      <c r="E95" s="14">
        <v>183</v>
      </c>
      <c r="F95" s="14">
        <v>3190</v>
      </c>
      <c r="G95" s="14">
        <v>0</v>
      </c>
      <c r="H95" s="14">
        <v>1000</v>
      </c>
      <c r="I95" s="14">
        <v>1200</v>
      </c>
    </row>
    <row r="96" spans="1:9" x14ac:dyDescent="0.25">
      <c r="A96" s="43"/>
      <c r="B96" s="44" t="s">
        <v>79</v>
      </c>
      <c r="C96" s="31">
        <f t="shared" ref="C96:I96" si="24">SUM(C97+C99+C101)</f>
        <v>7170</v>
      </c>
      <c r="D96" s="31">
        <f t="shared" si="24"/>
        <v>6812</v>
      </c>
      <c r="E96" s="31">
        <f t="shared" si="24"/>
        <v>3850</v>
      </c>
      <c r="F96" s="31">
        <f t="shared" si="24"/>
        <v>3959</v>
      </c>
      <c r="G96" s="31">
        <f t="shared" si="24"/>
        <v>6800</v>
      </c>
      <c r="H96" s="31">
        <f t="shared" si="24"/>
        <v>6850</v>
      </c>
      <c r="I96" s="31">
        <f t="shared" si="24"/>
        <v>6850</v>
      </c>
    </row>
    <row r="97" spans="1:9" x14ac:dyDescent="0.25">
      <c r="A97" s="15">
        <v>641</v>
      </c>
      <c r="B97" s="10" t="s">
        <v>80</v>
      </c>
      <c r="C97" s="11">
        <f t="shared" ref="C97:I97" si="25">SUM(C98)</f>
        <v>6000</v>
      </c>
      <c r="D97" s="11">
        <f t="shared" si="25"/>
        <v>3000</v>
      </c>
      <c r="E97" s="11">
        <f t="shared" si="25"/>
        <v>3000</v>
      </c>
      <c r="F97" s="11">
        <f t="shared" si="25"/>
        <v>3000</v>
      </c>
      <c r="G97" s="11">
        <f t="shared" si="25"/>
        <v>6000</v>
      </c>
      <c r="H97" s="11">
        <f t="shared" si="25"/>
        <v>6000</v>
      </c>
      <c r="I97" s="11">
        <f t="shared" si="25"/>
        <v>6000</v>
      </c>
    </row>
    <row r="98" spans="1:9" x14ac:dyDescent="0.25">
      <c r="A98" s="12" t="s">
        <v>81</v>
      </c>
      <c r="B98" s="39" t="s">
        <v>80</v>
      </c>
      <c r="C98" s="14">
        <v>6000</v>
      </c>
      <c r="D98" s="14">
        <v>3000</v>
      </c>
      <c r="E98" s="14">
        <v>3000</v>
      </c>
      <c r="F98" s="14">
        <v>3000</v>
      </c>
      <c r="G98" s="14">
        <v>6000</v>
      </c>
      <c r="H98" s="14">
        <v>6000</v>
      </c>
      <c r="I98" s="14">
        <v>6000</v>
      </c>
    </row>
    <row r="99" spans="1:9" x14ac:dyDescent="0.25">
      <c r="A99" s="45">
        <v>632</v>
      </c>
      <c r="B99" s="34" t="s">
        <v>72</v>
      </c>
      <c r="C99" s="11">
        <f t="shared" ref="C99:I99" si="26">SUM(C100)</f>
        <v>686</v>
      </c>
      <c r="D99" s="11">
        <f t="shared" si="26"/>
        <v>448</v>
      </c>
      <c r="E99" s="11">
        <f t="shared" si="26"/>
        <v>600</v>
      </c>
      <c r="F99" s="11">
        <f t="shared" si="26"/>
        <v>468</v>
      </c>
      <c r="G99" s="11">
        <f t="shared" si="26"/>
        <v>600</v>
      </c>
      <c r="H99" s="11">
        <f t="shared" si="26"/>
        <v>600</v>
      </c>
      <c r="I99" s="11">
        <f t="shared" si="26"/>
        <v>600</v>
      </c>
    </row>
    <row r="100" spans="1:9" x14ac:dyDescent="0.25">
      <c r="A100" s="17">
        <v>632001</v>
      </c>
      <c r="B100" s="13" t="s">
        <v>72</v>
      </c>
      <c r="C100" s="14">
        <v>686</v>
      </c>
      <c r="D100" s="14">
        <v>448</v>
      </c>
      <c r="E100" s="14">
        <v>600</v>
      </c>
      <c r="F100" s="14">
        <v>468</v>
      </c>
      <c r="G100" s="14">
        <v>600</v>
      </c>
      <c r="H100" s="14">
        <v>600</v>
      </c>
      <c r="I100" s="14">
        <v>600</v>
      </c>
    </row>
    <row r="101" spans="1:9" x14ac:dyDescent="0.25">
      <c r="A101" s="23">
        <v>633</v>
      </c>
      <c r="B101" s="24" t="s">
        <v>82</v>
      </c>
      <c r="C101" s="11">
        <f t="shared" ref="C101:I101" si="27">SUM(C102+C103)</f>
        <v>484</v>
      </c>
      <c r="D101" s="11">
        <f t="shared" si="27"/>
        <v>3364</v>
      </c>
      <c r="E101" s="11">
        <f t="shared" si="27"/>
        <v>250</v>
      </c>
      <c r="F101" s="11">
        <f t="shared" si="27"/>
        <v>491</v>
      </c>
      <c r="G101" s="11">
        <f t="shared" si="27"/>
        <v>200</v>
      </c>
      <c r="H101" s="11">
        <f t="shared" si="27"/>
        <v>250</v>
      </c>
      <c r="I101" s="11">
        <f t="shared" si="27"/>
        <v>250</v>
      </c>
    </row>
    <row r="102" spans="1:9" x14ac:dyDescent="0.25">
      <c r="A102" s="17">
        <v>633006</v>
      </c>
      <c r="B102" s="13" t="s">
        <v>82</v>
      </c>
      <c r="C102" s="14">
        <v>352</v>
      </c>
      <c r="D102" s="14">
        <v>3364</v>
      </c>
      <c r="E102" s="14">
        <v>250</v>
      </c>
      <c r="F102" s="14">
        <v>491</v>
      </c>
      <c r="G102" s="14">
        <v>200</v>
      </c>
      <c r="H102" s="14">
        <v>250</v>
      </c>
      <c r="I102" s="14">
        <v>250</v>
      </c>
    </row>
    <row r="103" spans="1:9" x14ac:dyDescent="0.25">
      <c r="A103" s="17">
        <v>633016</v>
      </c>
      <c r="B103" s="13" t="s">
        <v>83</v>
      </c>
      <c r="C103" s="14">
        <v>132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</row>
    <row r="104" spans="1:9" x14ac:dyDescent="0.25">
      <c r="A104" s="46"/>
      <c r="B104" s="44" t="s">
        <v>84</v>
      </c>
      <c r="C104" s="31">
        <f t="shared" ref="C104:I104" si="28">SUM(C105+C110+C112+C117+C119)</f>
        <v>5305</v>
      </c>
      <c r="D104" s="31">
        <f t="shared" si="28"/>
        <v>7543</v>
      </c>
      <c r="E104" s="31">
        <f t="shared" si="28"/>
        <v>5450</v>
      </c>
      <c r="F104" s="31">
        <f t="shared" si="28"/>
        <v>14446</v>
      </c>
      <c r="G104" s="31">
        <f t="shared" si="28"/>
        <v>7390</v>
      </c>
      <c r="H104" s="31">
        <f t="shared" si="28"/>
        <v>7890</v>
      </c>
      <c r="I104" s="31">
        <f t="shared" si="28"/>
        <v>7940</v>
      </c>
    </row>
    <row r="105" spans="1:9" x14ac:dyDescent="0.25">
      <c r="A105" s="15">
        <v>625</v>
      </c>
      <c r="B105" s="18" t="s">
        <v>44</v>
      </c>
      <c r="C105" s="11">
        <f t="shared" ref="C105:I105" si="29">SUM(C106+C107+C108+C109)</f>
        <v>814</v>
      </c>
      <c r="D105" s="11">
        <f t="shared" si="29"/>
        <v>922</v>
      </c>
      <c r="E105" s="11">
        <f t="shared" si="29"/>
        <v>760</v>
      </c>
      <c r="F105" s="11">
        <f t="shared" si="29"/>
        <v>1452</v>
      </c>
      <c r="G105" s="11">
        <f t="shared" si="29"/>
        <v>700</v>
      </c>
      <c r="H105" s="11">
        <f t="shared" si="29"/>
        <v>700</v>
      </c>
      <c r="I105" s="11">
        <f t="shared" si="29"/>
        <v>750</v>
      </c>
    </row>
    <row r="106" spans="1:9" x14ac:dyDescent="0.25">
      <c r="A106" s="21">
        <v>625002</v>
      </c>
      <c r="B106" s="20" t="s">
        <v>85</v>
      </c>
      <c r="C106" s="14">
        <v>564</v>
      </c>
      <c r="D106" s="14">
        <v>602</v>
      </c>
      <c r="E106" s="14">
        <v>500</v>
      </c>
      <c r="F106" s="14">
        <v>1023</v>
      </c>
      <c r="G106" s="14">
        <v>500</v>
      </c>
      <c r="H106" s="14">
        <v>500</v>
      </c>
      <c r="I106" s="14">
        <v>500</v>
      </c>
    </row>
    <row r="107" spans="1:9" x14ac:dyDescent="0.25">
      <c r="A107" s="21">
        <v>625004</v>
      </c>
      <c r="B107" s="20" t="s">
        <v>86</v>
      </c>
      <c r="C107" s="14">
        <v>25</v>
      </c>
      <c r="D107" s="14">
        <v>81</v>
      </c>
      <c r="E107" s="14">
        <v>70</v>
      </c>
      <c r="F107" s="14">
        <v>24</v>
      </c>
      <c r="G107" s="14">
        <v>30</v>
      </c>
      <c r="H107" s="14">
        <v>30</v>
      </c>
      <c r="I107" s="14">
        <v>30</v>
      </c>
    </row>
    <row r="108" spans="1:9" x14ac:dyDescent="0.25">
      <c r="A108" s="21">
        <v>625003</v>
      </c>
      <c r="B108" s="20" t="s">
        <v>87</v>
      </c>
      <c r="C108" s="14">
        <v>37</v>
      </c>
      <c r="D108" s="14">
        <v>35</v>
      </c>
      <c r="E108" s="14">
        <v>40</v>
      </c>
      <c r="F108" s="14">
        <v>58</v>
      </c>
      <c r="G108" s="14">
        <v>70</v>
      </c>
      <c r="H108" s="14">
        <v>70</v>
      </c>
      <c r="I108" s="14">
        <v>70</v>
      </c>
    </row>
    <row r="109" spans="1:9" x14ac:dyDescent="0.25">
      <c r="A109" s="21">
        <v>625007</v>
      </c>
      <c r="B109" s="20" t="s">
        <v>88</v>
      </c>
      <c r="C109" s="14">
        <v>188</v>
      </c>
      <c r="D109" s="14">
        <v>204</v>
      </c>
      <c r="E109" s="14">
        <v>150</v>
      </c>
      <c r="F109" s="14">
        <v>347</v>
      </c>
      <c r="G109" s="14">
        <v>100</v>
      </c>
      <c r="H109" s="14">
        <v>100</v>
      </c>
      <c r="I109" s="14">
        <v>150</v>
      </c>
    </row>
    <row r="110" spans="1:9" x14ac:dyDescent="0.25">
      <c r="A110" s="47">
        <v>632</v>
      </c>
      <c r="B110" s="25" t="s">
        <v>89</v>
      </c>
      <c r="C110" s="11">
        <f t="shared" ref="C110:I110" si="30">SUM(C111)</f>
        <v>1783</v>
      </c>
      <c r="D110" s="11">
        <f>SUM(D111)</f>
        <v>1140</v>
      </c>
      <c r="E110" s="11">
        <f t="shared" si="30"/>
        <v>2000</v>
      </c>
      <c r="F110" s="11">
        <f t="shared" si="30"/>
        <v>2560</v>
      </c>
      <c r="G110" s="11">
        <f t="shared" si="30"/>
        <v>4000</v>
      </c>
      <c r="H110" s="11">
        <f t="shared" si="30"/>
        <v>4500</v>
      </c>
      <c r="I110" s="11">
        <f t="shared" si="30"/>
        <v>4500</v>
      </c>
    </row>
    <row r="111" spans="1:9" x14ac:dyDescent="0.25">
      <c r="A111" s="21">
        <v>632001</v>
      </c>
      <c r="B111" s="20" t="s">
        <v>72</v>
      </c>
      <c r="C111" s="14">
        <v>1783</v>
      </c>
      <c r="D111" s="14">
        <v>1140</v>
      </c>
      <c r="E111" s="14">
        <v>2000</v>
      </c>
      <c r="F111" s="14">
        <v>2560</v>
      </c>
      <c r="G111" s="14">
        <v>4000</v>
      </c>
      <c r="H111" s="14">
        <v>4500</v>
      </c>
      <c r="I111" s="14">
        <v>4500</v>
      </c>
    </row>
    <row r="112" spans="1:9" x14ac:dyDescent="0.25">
      <c r="A112" s="15">
        <v>633</v>
      </c>
      <c r="B112" s="18" t="s">
        <v>82</v>
      </c>
      <c r="C112" s="11">
        <f t="shared" ref="C112:I112" si="31">SUM(C113+C114+C115+C116)</f>
        <v>305</v>
      </c>
      <c r="D112" s="11">
        <f t="shared" si="31"/>
        <v>1077</v>
      </c>
      <c r="E112" s="11">
        <f t="shared" si="31"/>
        <v>500</v>
      </c>
      <c r="F112" s="11">
        <f>SUM(F113:F116)</f>
        <v>3162</v>
      </c>
      <c r="G112" s="11">
        <f t="shared" si="31"/>
        <v>500</v>
      </c>
      <c r="H112" s="11">
        <f t="shared" si="31"/>
        <v>500</v>
      </c>
      <c r="I112" s="11">
        <f t="shared" si="31"/>
        <v>500</v>
      </c>
    </row>
    <row r="113" spans="1:9" x14ac:dyDescent="0.25">
      <c r="A113" s="21">
        <v>633001</v>
      </c>
      <c r="B113" s="20" t="s">
        <v>90</v>
      </c>
      <c r="C113" s="14">
        <v>0</v>
      </c>
      <c r="D113" s="14">
        <v>0</v>
      </c>
      <c r="E113" s="14">
        <v>0</v>
      </c>
      <c r="F113" s="14">
        <v>1516</v>
      </c>
      <c r="G113" s="14">
        <v>0</v>
      </c>
      <c r="H113" s="14">
        <v>0</v>
      </c>
      <c r="I113" s="14">
        <v>0</v>
      </c>
    </row>
    <row r="114" spans="1:9" x14ac:dyDescent="0.25">
      <c r="A114" s="21">
        <v>633004</v>
      </c>
      <c r="B114" s="20" t="s">
        <v>91</v>
      </c>
      <c r="C114" s="14">
        <v>0</v>
      </c>
      <c r="D114" s="14">
        <v>483</v>
      </c>
      <c r="E114" s="14">
        <v>0</v>
      </c>
      <c r="F114" s="14">
        <v>277</v>
      </c>
      <c r="G114" s="14">
        <v>0</v>
      </c>
      <c r="H114" s="14">
        <v>0</v>
      </c>
      <c r="I114" s="14">
        <v>0</v>
      </c>
    </row>
    <row r="115" spans="1:9" x14ac:dyDescent="0.25">
      <c r="A115" s="21">
        <v>633006</v>
      </c>
      <c r="B115" s="22" t="s">
        <v>27</v>
      </c>
      <c r="C115" s="14">
        <v>305</v>
      </c>
      <c r="D115" s="14">
        <v>594</v>
      </c>
      <c r="E115" s="14">
        <v>500</v>
      </c>
      <c r="F115" s="14">
        <v>1369</v>
      </c>
      <c r="G115" s="14">
        <v>500</v>
      </c>
      <c r="H115" s="14">
        <v>500</v>
      </c>
      <c r="I115" s="14">
        <v>500</v>
      </c>
    </row>
    <row r="116" spans="1:9" x14ac:dyDescent="0.25">
      <c r="A116" s="21">
        <v>633016</v>
      </c>
      <c r="B116" s="22" t="s">
        <v>29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</row>
    <row r="117" spans="1:9" x14ac:dyDescent="0.25">
      <c r="A117" s="15"/>
      <c r="B117" s="10" t="s">
        <v>78</v>
      </c>
      <c r="C117" s="48">
        <v>70</v>
      </c>
      <c r="D117" s="48">
        <f t="shared" ref="D117:I117" si="32">SUM(D118)</f>
        <v>0</v>
      </c>
      <c r="E117" s="48">
        <f t="shared" si="32"/>
        <v>0</v>
      </c>
      <c r="F117" s="48">
        <f t="shared" si="32"/>
        <v>75</v>
      </c>
      <c r="G117" s="48">
        <f t="shared" si="32"/>
        <v>0</v>
      </c>
      <c r="H117" s="48">
        <f t="shared" si="32"/>
        <v>0</v>
      </c>
      <c r="I117" s="48">
        <f t="shared" si="32"/>
        <v>0</v>
      </c>
    </row>
    <row r="118" spans="1:9" x14ac:dyDescent="0.25">
      <c r="A118" s="21">
        <v>635006</v>
      </c>
      <c r="B118" s="22" t="s">
        <v>92</v>
      </c>
      <c r="C118" s="28">
        <v>70</v>
      </c>
      <c r="D118" s="28">
        <v>0</v>
      </c>
      <c r="E118" s="28">
        <v>0</v>
      </c>
      <c r="F118" s="28">
        <v>75</v>
      </c>
      <c r="G118" s="28">
        <v>0</v>
      </c>
      <c r="H118" s="28">
        <v>0</v>
      </c>
      <c r="I118" s="28">
        <v>0</v>
      </c>
    </row>
    <row r="119" spans="1:9" x14ac:dyDescent="0.25">
      <c r="A119" s="15">
        <v>637</v>
      </c>
      <c r="B119" s="49" t="s">
        <v>35</v>
      </c>
      <c r="C119" s="11">
        <f t="shared" ref="C119:I119" si="33">SUM(C120+C121+C122+C123)</f>
        <v>2333</v>
      </c>
      <c r="D119" s="11">
        <f t="shared" si="33"/>
        <v>4404</v>
      </c>
      <c r="E119" s="11">
        <f t="shared" si="33"/>
        <v>2190</v>
      </c>
      <c r="F119" s="11">
        <f t="shared" si="33"/>
        <v>7197</v>
      </c>
      <c r="G119" s="11">
        <f t="shared" si="33"/>
        <v>2190</v>
      </c>
      <c r="H119" s="11">
        <f t="shared" si="33"/>
        <v>2190</v>
      </c>
      <c r="I119" s="11">
        <f t="shared" si="33"/>
        <v>2190</v>
      </c>
    </row>
    <row r="120" spans="1:9" x14ac:dyDescent="0.25">
      <c r="A120" s="21">
        <v>637015</v>
      </c>
      <c r="B120" s="20" t="s">
        <v>44</v>
      </c>
      <c r="C120" s="28">
        <v>87</v>
      </c>
      <c r="D120" s="28">
        <v>87</v>
      </c>
      <c r="E120" s="28">
        <v>90</v>
      </c>
      <c r="F120" s="28">
        <v>0</v>
      </c>
      <c r="G120" s="28">
        <v>90</v>
      </c>
      <c r="H120" s="28">
        <v>90</v>
      </c>
      <c r="I120" s="28">
        <v>90</v>
      </c>
    </row>
    <row r="121" spans="1:9" x14ac:dyDescent="0.25">
      <c r="A121" s="21">
        <v>637027</v>
      </c>
      <c r="B121" s="50" t="s">
        <v>93</v>
      </c>
      <c r="C121" s="28">
        <v>1621</v>
      </c>
      <c r="D121" s="28">
        <v>3597</v>
      </c>
      <c r="E121" s="28">
        <v>1500</v>
      </c>
      <c r="F121" s="28">
        <v>7197</v>
      </c>
      <c r="G121" s="28">
        <v>1500</v>
      </c>
      <c r="H121" s="28">
        <v>1500</v>
      </c>
      <c r="I121" s="28">
        <v>1500</v>
      </c>
    </row>
    <row r="122" spans="1:9" x14ac:dyDescent="0.25">
      <c r="A122" s="12" t="s">
        <v>94</v>
      </c>
      <c r="B122" s="13" t="s">
        <v>95</v>
      </c>
      <c r="C122" s="28">
        <v>625</v>
      </c>
      <c r="D122" s="28">
        <v>720</v>
      </c>
      <c r="E122" s="28">
        <v>600</v>
      </c>
      <c r="F122" s="28">
        <v>0</v>
      </c>
      <c r="G122" s="28">
        <v>600</v>
      </c>
      <c r="H122" s="28">
        <v>600</v>
      </c>
      <c r="I122" s="28">
        <v>600</v>
      </c>
    </row>
    <row r="123" spans="1:9" x14ac:dyDescent="0.25">
      <c r="A123" s="21">
        <v>637</v>
      </c>
      <c r="B123" s="50"/>
      <c r="C123" s="14"/>
      <c r="D123" s="14"/>
      <c r="E123" s="14"/>
      <c r="F123" s="14"/>
      <c r="G123" s="14"/>
      <c r="H123" s="14"/>
      <c r="I123" s="14"/>
    </row>
    <row r="124" spans="1:9" x14ac:dyDescent="0.25">
      <c r="A124" s="30"/>
      <c r="B124" s="7" t="s">
        <v>96</v>
      </c>
      <c r="C124" s="31">
        <f t="shared" ref="C124:I124" si="34">SUM(C125+C126+C127+C128+C129+C130+C131+C132)</f>
        <v>1501</v>
      </c>
      <c r="D124" s="31">
        <f t="shared" si="34"/>
        <v>2215</v>
      </c>
      <c r="E124" s="31">
        <f t="shared" si="34"/>
        <v>1763</v>
      </c>
      <c r="F124" s="31">
        <f t="shared" si="34"/>
        <v>1347</v>
      </c>
      <c r="G124" s="31">
        <f t="shared" si="34"/>
        <v>1503</v>
      </c>
      <c r="H124" s="31">
        <f t="shared" si="34"/>
        <v>1503</v>
      </c>
      <c r="I124" s="31">
        <f t="shared" si="34"/>
        <v>1503</v>
      </c>
    </row>
    <row r="125" spans="1:9" x14ac:dyDescent="0.25">
      <c r="A125" s="17">
        <v>633016</v>
      </c>
      <c r="B125" s="13" t="s">
        <v>97</v>
      </c>
      <c r="C125" s="28">
        <v>151</v>
      </c>
      <c r="D125" s="28">
        <v>64</v>
      </c>
      <c r="E125" s="28">
        <v>700</v>
      </c>
      <c r="F125" s="28">
        <v>529</v>
      </c>
      <c r="G125" s="28">
        <v>400</v>
      </c>
      <c r="H125" s="28">
        <v>400</v>
      </c>
      <c r="I125" s="28">
        <v>400</v>
      </c>
    </row>
    <row r="126" spans="1:9" x14ac:dyDescent="0.25">
      <c r="A126" s="17">
        <v>633016</v>
      </c>
      <c r="B126" s="13" t="s">
        <v>98</v>
      </c>
      <c r="C126" s="28">
        <v>304</v>
      </c>
      <c r="D126" s="28">
        <v>187</v>
      </c>
      <c r="E126" s="28">
        <v>180</v>
      </c>
      <c r="F126" s="28">
        <v>0</v>
      </c>
      <c r="G126" s="28">
        <v>180</v>
      </c>
      <c r="H126" s="28">
        <v>180</v>
      </c>
      <c r="I126" s="28">
        <v>180</v>
      </c>
    </row>
    <row r="127" spans="1:9" x14ac:dyDescent="0.25">
      <c r="A127" s="17">
        <v>637027</v>
      </c>
      <c r="B127" s="13" t="s">
        <v>99</v>
      </c>
      <c r="C127" s="14">
        <v>133</v>
      </c>
      <c r="D127" s="14">
        <v>133</v>
      </c>
      <c r="E127" s="14">
        <v>133</v>
      </c>
      <c r="F127" s="14">
        <v>0</v>
      </c>
      <c r="G127" s="14">
        <v>133</v>
      </c>
      <c r="H127" s="14">
        <v>133</v>
      </c>
      <c r="I127" s="14">
        <v>133</v>
      </c>
    </row>
    <row r="128" spans="1:9" x14ac:dyDescent="0.25">
      <c r="A128" s="17">
        <v>642001</v>
      </c>
      <c r="B128" s="13" t="s">
        <v>100</v>
      </c>
      <c r="C128" s="14">
        <v>163</v>
      </c>
      <c r="D128" s="14">
        <v>200</v>
      </c>
      <c r="E128" s="14">
        <v>120</v>
      </c>
      <c r="F128" s="14">
        <v>87</v>
      </c>
      <c r="G128" s="14">
        <v>120</v>
      </c>
      <c r="H128" s="14">
        <v>120</v>
      </c>
      <c r="I128" s="14">
        <v>120</v>
      </c>
    </row>
    <row r="129" spans="1:9" x14ac:dyDescent="0.25">
      <c r="A129" s="17" t="s">
        <v>101</v>
      </c>
      <c r="B129" s="13" t="s">
        <v>102</v>
      </c>
      <c r="C129" s="14">
        <v>54</v>
      </c>
      <c r="D129" s="14">
        <v>70</v>
      </c>
      <c r="E129" s="14">
        <v>70</v>
      </c>
      <c r="F129" s="14">
        <v>0</v>
      </c>
      <c r="G129" s="14">
        <v>70</v>
      </c>
      <c r="H129" s="14">
        <v>70</v>
      </c>
      <c r="I129" s="14">
        <v>70</v>
      </c>
    </row>
    <row r="130" spans="1:9" x14ac:dyDescent="0.25">
      <c r="A130" s="17" t="s">
        <v>103</v>
      </c>
      <c r="B130" s="13" t="s">
        <v>104</v>
      </c>
      <c r="C130" s="14">
        <v>639</v>
      </c>
      <c r="D130" s="14">
        <v>518</v>
      </c>
      <c r="E130" s="14">
        <v>500</v>
      </c>
      <c r="F130" s="14">
        <v>536</v>
      </c>
      <c r="G130" s="14">
        <v>500</v>
      </c>
      <c r="H130" s="14">
        <v>500</v>
      </c>
      <c r="I130" s="14">
        <v>500</v>
      </c>
    </row>
    <row r="131" spans="1:9" x14ac:dyDescent="0.25">
      <c r="A131" s="17" t="s">
        <v>105</v>
      </c>
      <c r="B131" s="13" t="s">
        <v>106</v>
      </c>
      <c r="C131" s="14">
        <v>57</v>
      </c>
      <c r="D131" s="14">
        <v>43</v>
      </c>
      <c r="E131" s="14">
        <v>60</v>
      </c>
      <c r="F131" s="14">
        <v>195</v>
      </c>
      <c r="G131" s="14">
        <v>100</v>
      </c>
      <c r="H131" s="14">
        <v>100</v>
      </c>
      <c r="I131" s="14">
        <v>100</v>
      </c>
    </row>
    <row r="132" spans="1:9" x14ac:dyDescent="0.25">
      <c r="A132" s="17">
        <v>641013</v>
      </c>
      <c r="B132" s="13" t="s">
        <v>138</v>
      </c>
      <c r="C132" s="28">
        <v>0</v>
      </c>
      <c r="D132" s="28">
        <v>1000</v>
      </c>
      <c r="E132" s="37"/>
      <c r="F132" s="28">
        <v>0</v>
      </c>
      <c r="G132" s="37"/>
      <c r="H132" s="37"/>
      <c r="I132" s="37"/>
    </row>
    <row r="133" spans="1:9" x14ac:dyDescent="0.25">
      <c r="A133" s="51"/>
      <c r="B133" s="36" t="s">
        <v>107</v>
      </c>
      <c r="C133" s="31">
        <f t="shared" ref="C133:I133" si="35">SUM(C134+C135+C136+C137+C138)</f>
        <v>3622</v>
      </c>
      <c r="D133" s="31">
        <f t="shared" si="35"/>
        <v>4500</v>
      </c>
      <c r="E133" s="31">
        <f t="shared" si="35"/>
        <v>3310</v>
      </c>
      <c r="F133" s="31">
        <f t="shared" si="35"/>
        <v>4813</v>
      </c>
      <c r="G133" s="31">
        <f t="shared" si="35"/>
        <v>4610</v>
      </c>
      <c r="H133" s="31">
        <f t="shared" si="35"/>
        <v>4610</v>
      </c>
      <c r="I133" s="31">
        <f t="shared" si="35"/>
        <v>4610</v>
      </c>
    </row>
    <row r="134" spans="1:9" x14ac:dyDescent="0.25">
      <c r="A134" s="17">
        <v>632003</v>
      </c>
      <c r="B134" s="13" t="s">
        <v>108</v>
      </c>
      <c r="C134" s="28">
        <v>57</v>
      </c>
      <c r="D134" s="28">
        <v>55</v>
      </c>
      <c r="E134" s="28">
        <v>55</v>
      </c>
      <c r="F134" s="28">
        <v>56</v>
      </c>
      <c r="G134" s="28">
        <v>55</v>
      </c>
      <c r="H134" s="28">
        <v>55</v>
      </c>
      <c r="I134" s="28">
        <v>55</v>
      </c>
    </row>
    <row r="135" spans="1:9" x14ac:dyDescent="0.25">
      <c r="A135" s="17">
        <v>633006</v>
      </c>
      <c r="B135" s="13" t="s">
        <v>27</v>
      </c>
      <c r="C135" s="28">
        <v>838</v>
      </c>
      <c r="D135" s="28">
        <v>2279</v>
      </c>
      <c r="E135" s="28">
        <v>2000</v>
      </c>
      <c r="F135" s="28">
        <v>3190</v>
      </c>
      <c r="G135" s="28">
        <v>3000</v>
      </c>
      <c r="H135" s="28">
        <v>3000</v>
      </c>
      <c r="I135" s="28">
        <v>3000</v>
      </c>
    </row>
    <row r="136" spans="1:9" x14ac:dyDescent="0.25">
      <c r="A136" s="17">
        <v>635003</v>
      </c>
      <c r="B136" s="13" t="s">
        <v>109</v>
      </c>
      <c r="C136" s="28">
        <v>2010</v>
      </c>
      <c r="D136" s="28">
        <v>2107</v>
      </c>
      <c r="E136" s="28">
        <v>1200</v>
      </c>
      <c r="F136" s="28">
        <v>1508</v>
      </c>
      <c r="G136" s="28">
        <v>1500</v>
      </c>
      <c r="H136" s="28">
        <v>1500</v>
      </c>
      <c r="I136" s="28">
        <v>1500</v>
      </c>
    </row>
    <row r="137" spans="1:9" x14ac:dyDescent="0.25">
      <c r="A137" s="17">
        <v>637012</v>
      </c>
      <c r="B137" s="13" t="s">
        <v>110</v>
      </c>
      <c r="C137" s="28">
        <v>54</v>
      </c>
      <c r="D137" s="28">
        <v>59</v>
      </c>
      <c r="E137" s="28">
        <v>55</v>
      </c>
      <c r="F137" s="28">
        <v>59</v>
      </c>
      <c r="G137" s="28">
        <v>55</v>
      </c>
      <c r="H137" s="28">
        <v>55</v>
      </c>
      <c r="I137" s="28">
        <v>55</v>
      </c>
    </row>
    <row r="138" spans="1:9" x14ac:dyDescent="0.25">
      <c r="A138" s="17">
        <v>633004</v>
      </c>
      <c r="B138" s="13" t="s">
        <v>111</v>
      </c>
      <c r="C138" s="28">
        <v>663</v>
      </c>
      <c r="D138" s="28">
        <v>0</v>
      </c>
      <c r="E138" s="28">
        <v>0</v>
      </c>
      <c r="F138" s="28">
        <v>0</v>
      </c>
      <c r="G138" s="28"/>
      <c r="H138" s="28"/>
      <c r="I138" s="28"/>
    </row>
    <row r="139" spans="1:9" x14ac:dyDescent="0.25">
      <c r="A139" s="51"/>
      <c r="B139" s="36" t="s">
        <v>112</v>
      </c>
      <c r="C139" s="31">
        <f t="shared" ref="C139:I139" si="36">SUM(C140+C141+C142+C143+C144+C145+C146+C147+C148+C149+C150+C151+C152)</f>
        <v>2560</v>
      </c>
      <c r="D139" s="31">
        <f t="shared" si="36"/>
        <v>1257</v>
      </c>
      <c r="E139" s="31">
        <f t="shared" si="36"/>
        <v>892</v>
      </c>
      <c r="F139" s="31">
        <f t="shared" si="36"/>
        <v>776</v>
      </c>
      <c r="G139" s="31">
        <f t="shared" si="36"/>
        <v>992</v>
      </c>
      <c r="H139" s="31">
        <f t="shared" si="36"/>
        <v>992</v>
      </c>
      <c r="I139" s="31">
        <f t="shared" si="36"/>
        <v>992</v>
      </c>
    </row>
    <row r="140" spans="1:9" x14ac:dyDescent="0.25">
      <c r="A140" s="52">
        <v>632001</v>
      </c>
      <c r="B140" s="22" t="s">
        <v>113</v>
      </c>
      <c r="C140" s="14">
        <v>244</v>
      </c>
      <c r="D140" s="14">
        <v>284</v>
      </c>
      <c r="E140" s="14">
        <v>400</v>
      </c>
      <c r="F140" s="14">
        <v>49</v>
      </c>
      <c r="G140" s="14">
        <v>400</v>
      </c>
      <c r="H140" s="14">
        <v>400</v>
      </c>
      <c r="I140" s="14">
        <v>400</v>
      </c>
    </row>
    <row r="141" spans="1:9" x14ac:dyDescent="0.25">
      <c r="A141" s="52">
        <v>633006</v>
      </c>
      <c r="B141" s="22" t="s">
        <v>27</v>
      </c>
      <c r="C141" s="14">
        <v>20</v>
      </c>
      <c r="D141" s="14">
        <v>26</v>
      </c>
      <c r="E141" s="14">
        <v>200</v>
      </c>
      <c r="F141" s="14">
        <v>0</v>
      </c>
      <c r="G141" s="14">
        <v>200</v>
      </c>
      <c r="H141" s="14">
        <v>200</v>
      </c>
      <c r="I141" s="14">
        <v>200</v>
      </c>
    </row>
    <row r="142" spans="1:9" x14ac:dyDescent="0.25">
      <c r="A142" s="52">
        <v>635006</v>
      </c>
      <c r="B142" s="22" t="s">
        <v>114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</row>
    <row r="143" spans="1:9" x14ac:dyDescent="0.25">
      <c r="A143" s="52">
        <v>637015</v>
      </c>
      <c r="B143" s="22" t="s">
        <v>115</v>
      </c>
      <c r="C143" s="14">
        <v>43</v>
      </c>
      <c r="D143" s="14">
        <v>43</v>
      </c>
      <c r="E143" s="14">
        <v>45</v>
      </c>
      <c r="F143" s="14">
        <v>0</v>
      </c>
      <c r="G143" s="14">
        <v>45</v>
      </c>
      <c r="H143" s="14">
        <v>45</v>
      </c>
      <c r="I143" s="14">
        <v>45</v>
      </c>
    </row>
    <row r="144" spans="1:9" x14ac:dyDescent="0.25">
      <c r="A144" s="52">
        <v>642006</v>
      </c>
      <c r="B144" s="22" t="s">
        <v>116</v>
      </c>
      <c r="C144" s="14">
        <v>93</v>
      </c>
      <c r="D144" s="14">
        <v>95</v>
      </c>
      <c r="E144" s="14">
        <v>100</v>
      </c>
      <c r="F144" s="14">
        <v>97</v>
      </c>
      <c r="G144" s="14">
        <v>100</v>
      </c>
      <c r="H144" s="14">
        <v>100</v>
      </c>
      <c r="I144" s="14">
        <v>100</v>
      </c>
    </row>
    <row r="145" spans="1:9" x14ac:dyDescent="0.25">
      <c r="A145" s="52">
        <v>636001</v>
      </c>
      <c r="B145" s="22" t="s">
        <v>117</v>
      </c>
      <c r="C145" s="14">
        <v>1</v>
      </c>
      <c r="D145" s="14">
        <v>1</v>
      </c>
      <c r="E145" s="14">
        <v>1</v>
      </c>
      <c r="F145" s="14">
        <v>1</v>
      </c>
      <c r="G145" s="14">
        <v>1</v>
      </c>
      <c r="H145" s="14">
        <v>1</v>
      </c>
      <c r="I145" s="14">
        <v>1</v>
      </c>
    </row>
    <row r="146" spans="1:9" x14ac:dyDescent="0.25">
      <c r="A146" s="52">
        <v>642009</v>
      </c>
      <c r="B146" s="22" t="s">
        <v>118</v>
      </c>
      <c r="C146" s="14">
        <v>66</v>
      </c>
      <c r="D146" s="14">
        <v>66</v>
      </c>
      <c r="E146" s="14">
        <v>66</v>
      </c>
      <c r="F146" s="14">
        <v>0</v>
      </c>
      <c r="G146" s="14">
        <v>66</v>
      </c>
      <c r="H146" s="14">
        <v>66</v>
      </c>
      <c r="I146" s="14">
        <v>66</v>
      </c>
    </row>
    <row r="147" spans="1:9" x14ac:dyDescent="0.25">
      <c r="A147" s="52" t="s">
        <v>119</v>
      </c>
      <c r="B147" s="22" t="s">
        <v>120</v>
      </c>
      <c r="C147" s="14">
        <v>48</v>
      </c>
      <c r="D147" s="14">
        <v>0</v>
      </c>
      <c r="E147" s="14">
        <v>30</v>
      </c>
      <c r="F147" s="14">
        <v>76</v>
      </c>
      <c r="G147" s="14">
        <v>30</v>
      </c>
      <c r="H147" s="14">
        <v>30</v>
      </c>
      <c r="I147" s="14">
        <v>30</v>
      </c>
    </row>
    <row r="148" spans="1:9" x14ac:dyDescent="0.25">
      <c r="A148" s="52" t="s">
        <v>121</v>
      </c>
      <c r="B148" s="22" t="s">
        <v>122</v>
      </c>
      <c r="C148" s="14">
        <v>110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</row>
    <row r="149" spans="1:9" x14ac:dyDescent="0.25">
      <c r="A149" s="52" t="s">
        <v>123</v>
      </c>
      <c r="B149" s="22" t="s">
        <v>139</v>
      </c>
      <c r="C149" s="14">
        <v>35</v>
      </c>
      <c r="D149" s="14">
        <v>400</v>
      </c>
      <c r="E149" s="14">
        <v>50</v>
      </c>
      <c r="F149" s="14">
        <v>44</v>
      </c>
      <c r="G149" s="14">
        <v>50</v>
      </c>
      <c r="H149" s="14">
        <v>50</v>
      </c>
      <c r="I149" s="14">
        <v>50</v>
      </c>
    </row>
    <row r="150" spans="1:9" x14ac:dyDescent="0.25">
      <c r="A150" s="52" t="s">
        <v>124</v>
      </c>
      <c r="B150" s="22" t="s">
        <v>125</v>
      </c>
      <c r="C150" s="14">
        <v>250</v>
      </c>
      <c r="D150" s="14">
        <v>200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</row>
    <row r="151" spans="1:9" x14ac:dyDescent="0.25">
      <c r="A151" s="52">
        <v>642002</v>
      </c>
      <c r="B151" s="22" t="s">
        <v>147</v>
      </c>
      <c r="C151" s="14">
        <v>50</v>
      </c>
      <c r="D151" s="14">
        <v>142</v>
      </c>
      <c r="E151" s="14"/>
      <c r="F151" s="14">
        <v>109</v>
      </c>
      <c r="G151" s="14">
        <v>100</v>
      </c>
      <c r="H151" s="14">
        <v>100</v>
      </c>
      <c r="I151" s="14">
        <v>100</v>
      </c>
    </row>
    <row r="152" spans="1:9" x14ac:dyDescent="0.25">
      <c r="A152" s="21">
        <v>642014</v>
      </c>
      <c r="B152" s="22" t="s">
        <v>145</v>
      </c>
      <c r="C152" s="28">
        <v>1600</v>
      </c>
      <c r="D152" s="28">
        <v>0</v>
      </c>
      <c r="E152" s="28">
        <v>0</v>
      </c>
      <c r="F152" s="28">
        <v>400</v>
      </c>
      <c r="G152" s="28">
        <v>0</v>
      </c>
      <c r="H152" s="28">
        <v>0</v>
      </c>
      <c r="I152" s="28">
        <v>0</v>
      </c>
    </row>
    <row r="153" spans="1:9" ht="15.75" thickBot="1" x14ac:dyDescent="0.3">
      <c r="A153" s="53"/>
      <c r="B153" s="54"/>
      <c r="C153" s="55">
        <f t="shared" ref="C153:I153" si="37">SUM(C3+C48+C56+C59+C71+C77+C82+C88+C96+C104+C124+C133+C139)</f>
        <v>99857</v>
      </c>
      <c r="D153" s="55">
        <f t="shared" si="37"/>
        <v>100497</v>
      </c>
      <c r="E153" s="55">
        <f t="shared" si="37"/>
        <v>92912</v>
      </c>
      <c r="F153" s="55">
        <f t="shared" si="37"/>
        <v>96122</v>
      </c>
      <c r="G153" s="55">
        <f t="shared" si="37"/>
        <v>103435</v>
      </c>
      <c r="H153" s="55">
        <f t="shared" si="37"/>
        <v>98195</v>
      </c>
      <c r="I153" s="55">
        <f t="shared" si="37"/>
        <v>94995</v>
      </c>
    </row>
    <row r="154" spans="1:9" ht="16.5" thickTop="1" thickBot="1" x14ac:dyDescent="0.3">
      <c r="A154" s="56"/>
      <c r="B154" s="57"/>
      <c r="C154" s="58"/>
      <c r="D154" s="58"/>
      <c r="E154" s="59"/>
      <c r="F154" s="58"/>
      <c r="G154" s="58"/>
      <c r="H154" s="59"/>
      <c r="I154" s="59"/>
    </row>
    <row r="155" spans="1:9" ht="15.75" thickTop="1" x14ac:dyDescent="0.25">
      <c r="A155" s="60"/>
      <c r="B155" s="61"/>
      <c r="C155" s="62">
        <v>2015</v>
      </c>
      <c r="D155" s="62">
        <v>2016</v>
      </c>
      <c r="E155" s="62" t="s">
        <v>141</v>
      </c>
      <c r="F155" s="62" t="s">
        <v>142</v>
      </c>
      <c r="G155" s="62">
        <v>2018</v>
      </c>
      <c r="H155" s="62">
        <v>2019</v>
      </c>
      <c r="I155" s="62">
        <v>2020</v>
      </c>
    </row>
    <row r="156" spans="1:9" x14ac:dyDescent="0.25">
      <c r="A156" s="63">
        <v>717001</v>
      </c>
      <c r="B156" s="64" t="s">
        <v>126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</row>
    <row r="157" spans="1:9" x14ac:dyDescent="0.25">
      <c r="A157" s="65">
        <v>716</v>
      </c>
      <c r="B157" s="66" t="s">
        <v>127</v>
      </c>
      <c r="C157" s="67">
        <v>365</v>
      </c>
      <c r="D157" s="67">
        <v>4668</v>
      </c>
      <c r="E157" s="67">
        <v>5000</v>
      </c>
      <c r="F157" s="67">
        <v>678</v>
      </c>
      <c r="G157" s="67">
        <v>870</v>
      </c>
      <c r="H157" s="67">
        <v>0</v>
      </c>
      <c r="I157" s="67">
        <v>0</v>
      </c>
    </row>
    <row r="158" spans="1:9" x14ac:dyDescent="0.25">
      <c r="A158" s="65">
        <v>717001</v>
      </c>
      <c r="B158" s="66" t="s">
        <v>128</v>
      </c>
      <c r="C158" s="67">
        <v>5887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</row>
    <row r="159" spans="1:9" x14ac:dyDescent="0.25">
      <c r="A159" s="65">
        <v>717001</v>
      </c>
      <c r="B159" s="66" t="s">
        <v>129</v>
      </c>
      <c r="C159" s="67">
        <v>22624</v>
      </c>
      <c r="D159" s="67">
        <v>1704</v>
      </c>
      <c r="E159" s="67">
        <v>10000</v>
      </c>
      <c r="F159" s="67">
        <v>31925</v>
      </c>
      <c r="G159" s="67">
        <v>3495</v>
      </c>
      <c r="H159" s="67">
        <v>19675</v>
      </c>
      <c r="I159" s="67">
        <v>22975</v>
      </c>
    </row>
    <row r="160" spans="1:9" x14ac:dyDescent="0.25">
      <c r="A160" s="65">
        <v>717001</v>
      </c>
      <c r="B160" s="66" t="s">
        <v>130</v>
      </c>
      <c r="C160" s="67">
        <v>3116</v>
      </c>
      <c r="D160" s="67">
        <v>1080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</row>
    <row r="161" spans="1:9" x14ac:dyDescent="0.25">
      <c r="A161" s="65">
        <v>717001</v>
      </c>
      <c r="B161" s="66" t="s">
        <v>131</v>
      </c>
      <c r="C161" s="67">
        <v>2060</v>
      </c>
      <c r="D161" s="67">
        <v>10776</v>
      </c>
      <c r="E161" s="67">
        <v>0</v>
      </c>
      <c r="F161" s="67">
        <v>2961</v>
      </c>
      <c r="G161" s="67">
        <v>10000</v>
      </c>
      <c r="H161" s="67">
        <v>0</v>
      </c>
      <c r="I161" s="67">
        <v>0</v>
      </c>
    </row>
    <row r="162" spans="1:9" x14ac:dyDescent="0.25">
      <c r="A162" s="65"/>
      <c r="B162" s="66" t="s">
        <v>132</v>
      </c>
      <c r="C162" s="67"/>
      <c r="D162" s="67">
        <v>18000</v>
      </c>
      <c r="E162" s="67">
        <v>1000</v>
      </c>
      <c r="F162" s="67">
        <v>0</v>
      </c>
      <c r="G162" s="67">
        <v>0</v>
      </c>
      <c r="H162" s="67">
        <v>0</v>
      </c>
      <c r="I162" s="67">
        <v>0</v>
      </c>
    </row>
    <row r="163" spans="1:9" x14ac:dyDescent="0.25">
      <c r="A163" s="65"/>
      <c r="B163" s="66" t="s">
        <v>133</v>
      </c>
      <c r="C163" s="67">
        <v>1800</v>
      </c>
      <c r="D163" s="67">
        <v>120</v>
      </c>
      <c r="E163" s="67"/>
      <c r="F163" s="67">
        <v>0</v>
      </c>
      <c r="G163" s="67"/>
      <c r="H163" s="67"/>
      <c r="I163" s="67"/>
    </row>
    <row r="164" spans="1:9" x14ac:dyDescent="0.25">
      <c r="A164" s="65"/>
      <c r="B164" s="66" t="s">
        <v>134</v>
      </c>
      <c r="C164" s="67">
        <v>0</v>
      </c>
      <c r="D164" s="67">
        <v>0</v>
      </c>
      <c r="E164" s="67">
        <v>0</v>
      </c>
      <c r="F164" s="67">
        <v>0</v>
      </c>
      <c r="G164" s="67">
        <v>0</v>
      </c>
      <c r="H164" s="67"/>
      <c r="I164" s="67"/>
    </row>
    <row r="165" spans="1:9" ht="15.75" thickBot="1" x14ac:dyDescent="0.3">
      <c r="A165" s="68"/>
      <c r="B165" s="69"/>
      <c r="C165" s="70">
        <f t="shared" ref="C165:I165" si="38">SUM(C156+C157+C158+C159+C160+C161+C162+C163+C164)</f>
        <v>35852</v>
      </c>
      <c r="D165" s="70">
        <f t="shared" si="38"/>
        <v>36348</v>
      </c>
      <c r="E165" s="70">
        <f t="shared" si="38"/>
        <v>16000</v>
      </c>
      <c r="F165" s="70">
        <f t="shared" si="38"/>
        <v>35564</v>
      </c>
      <c r="G165" s="70">
        <f t="shared" si="38"/>
        <v>14365</v>
      </c>
      <c r="H165" s="70">
        <f t="shared" si="38"/>
        <v>19675</v>
      </c>
      <c r="I165" s="70">
        <f t="shared" si="38"/>
        <v>22975</v>
      </c>
    </row>
    <row r="166" spans="1:9" ht="15.75" thickTop="1" x14ac:dyDescent="0.25">
      <c r="A166" s="71"/>
      <c r="B166" s="72"/>
      <c r="C166" s="73"/>
      <c r="D166" s="73"/>
      <c r="E166" s="73"/>
      <c r="F166" s="73"/>
      <c r="G166" s="73"/>
      <c r="H166" s="73"/>
      <c r="I166" s="73"/>
    </row>
    <row r="167" spans="1:9" ht="15.75" thickBot="1" x14ac:dyDescent="0.3">
      <c r="A167" s="74"/>
      <c r="B167" s="75"/>
      <c r="C167" s="76">
        <f t="shared" ref="C167:I167" si="39">SUM(C168)</f>
        <v>0</v>
      </c>
      <c r="D167" s="76">
        <f t="shared" si="39"/>
        <v>0</v>
      </c>
      <c r="E167" s="76">
        <f t="shared" si="39"/>
        <v>0</v>
      </c>
      <c r="F167" s="76">
        <f t="shared" si="39"/>
        <v>0</v>
      </c>
      <c r="G167" s="76">
        <f t="shared" si="39"/>
        <v>0</v>
      </c>
      <c r="H167" s="76">
        <f t="shared" si="39"/>
        <v>0</v>
      </c>
      <c r="I167" s="76">
        <f t="shared" si="39"/>
        <v>0</v>
      </c>
    </row>
    <row r="168" spans="1:9" ht="16.5" thickTop="1" thickBot="1" x14ac:dyDescent="0.3">
      <c r="A168" s="77"/>
      <c r="B168" s="78" t="s">
        <v>135</v>
      </c>
      <c r="C168" s="79">
        <v>0</v>
      </c>
      <c r="D168" s="79">
        <v>0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</row>
    <row r="169" spans="1:9" ht="16.5" thickTop="1" thickBot="1" x14ac:dyDescent="0.3">
      <c r="A169" s="80"/>
      <c r="B169" s="81"/>
      <c r="C169" s="82"/>
      <c r="D169" s="82"/>
      <c r="E169" s="82"/>
      <c r="F169" s="82"/>
      <c r="G169" s="82"/>
      <c r="H169" s="82"/>
      <c r="I169" s="82"/>
    </row>
    <row r="170" spans="1:9" ht="15.75" thickTop="1" x14ac:dyDescent="0.25">
      <c r="A170" s="83"/>
      <c r="B170" s="84"/>
      <c r="C170" s="85">
        <f t="shared" ref="C170:I170" si="40">SUM(C153)</f>
        <v>99857</v>
      </c>
      <c r="D170" s="85">
        <f t="shared" si="40"/>
        <v>100497</v>
      </c>
      <c r="E170" s="85">
        <f t="shared" si="40"/>
        <v>92912</v>
      </c>
      <c r="F170" s="85">
        <f t="shared" si="40"/>
        <v>96122</v>
      </c>
      <c r="G170" s="85">
        <f t="shared" si="40"/>
        <v>103435</v>
      </c>
      <c r="H170" s="85">
        <f t="shared" si="40"/>
        <v>98195</v>
      </c>
      <c r="I170" s="85">
        <f t="shared" si="40"/>
        <v>94995</v>
      </c>
    </row>
    <row r="171" spans="1:9" x14ac:dyDescent="0.25">
      <c r="A171" s="83"/>
      <c r="B171" s="84"/>
      <c r="C171" s="85">
        <f t="shared" ref="C171:I171" si="41">SUM(C165)</f>
        <v>35852</v>
      </c>
      <c r="D171" s="85">
        <f t="shared" si="41"/>
        <v>36348</v>
      </c>
      <c r="E171" s="85">
        <f t="shared" si="41"/>
        <v>16000</v>
      </c>
      <c r="F171" s="85">
        <f t="shared" si="41"/>
        <v>35564</v>
      </c>
      <c r="G171" s="85">
        <f t="shared" si="41"/>
        <v>14365</v>
      </c>
      <c r="H171" s="85">
        <f t="shared" si="41"/>
        <v>19675</v>
      </c>
      <c r="I171" s="85">
        <f t="shared" si="41"/>
        <v>22975</v>
      </c>
    </row>
    <row r="172" spans="1:9" x14ac:dyDescent="0.25">
      <c r="A172" s="86"/>
      <c r="B172" s="87"/>
      <c r="C172" s="85">
        <f t="shared" ref="C172:I172" si="42">SUM(C167)</f>
        <v>0</v>
      </c>
      <c r="D172" s="85">
        <f t="shared" si="42"/>
        <v>0</v>
      </c>
      <c r="E172" s="85">
        <f t="shared" si="42"/>
        <v>0</v>
      </c>
      <c r="F172" s="85">
        <f t="shared" si="42"/>
        <v>0</v>
      </c>
      <c r="G172" s="85">
        <f t="shared" si="42"/>
        <v>0</v>
      </c>
      <c r="H172" s="85">
        <f t="shared" si="42"/>
        <v>0</v>
      </c>
      <c r="I172" s="85">
        <f t="shared" si="42"/>
        <v>0</v>
      </c>
    </row>
    <row r="173" spans="1:9" ht="15.75" thickBot="1" x14ac:dyDescent="0.3">
      <c r="A173" s="88"/>
      <c r="B173" s="89"/>
      <c r="C173" s="90">
        <f t="shared" ref="C173:I173" si="43">SUM(C170+C171+C172)</f>
        <v>135709</v>
      </c>
      <c r="D173" s="90">
        <f t="shared" si="43"/>
        <v>136845</v>
      </c>
      <c r="E173" s="90">
        <f t="shared" si="43"/>
        <v>108912</v>
      </c>
      <c r="F173" s="90">
        <f t="shared" si="43"/>
        <v>131686</v>
      </c>
      <c r="G173" s="90">
        <f t="shared" si="43"/>
        <v>117800</v>
      </c>
      <c r="H173" s="90">
        <f t="shared" si="43"/>
        <v>117870</v>
      </c>
      <c r="I173" s="90">
        <f t="shared" si="43"/>
        <v>117970</v>
      </c>
    </row>
    <row r="174" spans="1:9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workbookViewId="0">
      <selection activeCell="M178" sqref="M178"/>
    </sheetView>
  </sheetViews>
  <sheetFormatPr defaultRowHeight="15" x14ac:dyDescent="0.25"/>
  <cols>
    <col min="1" max="1" width="7" customWidth="1"/>
    <col min="2" max="2" width="20" customWidth="1"/>
    <col min="3" max="3" width="8.28515625" customWidth="1"/>
    <col min="4" max="4" width="8.140625" customWidth="1"/>
    <col min="5" max="5" width="8.42578125" customWidth="1"/>
    <col min="6" max="6" width="8.140625" customWidth="1"/>
    <col min="7" max="7" width="8.42578125" customWidth="1"/>
    <col min="8" max="8" width="8.7109375" customWidth="1"/>
    <col min="9" max="9" width="8.140625" customWidth="1"/>
  </cols>
  <sheetData>
    <row r="1" spans="1:9" ht="18.75" x14ac:dyDescent="0.3">
      <c r="A1" s="1" t="s">
        <v>148</v>
      </c>
      <c r="B1" s="2"/>
      <c r="C1" s="2"/>
    </row>
    <row r="2" spans="1:9" ht="15.75" x14ac:dyDescent="0.25">
      <c r="A2" s="3"/>
      <c r="B2" s="4"/>
      <c r="C2" s="5">
        <v>2016</v>
      </c>
      <c r="D2" s="5">
        <v>2017</v>
      </c>
      <c r="E2" s="5" t="s">
        <v>149</v>
      </c>
      <c r="F2" s="5" t="s">
        <v>154</v>
      </c>
      <c r="G2" s="5">
        <v>2019</v>
      </c>
      <c r="H2" s="5">
        <v>2020</v>
      </c>
      <c r="I2" s="5">
        <v>2021</v>
      </c>
    </row>
    <row r="3" spans="1:9" x14ac:dyDescent="0.25">
      <c r="A3" s="6"/>
      <c r="B3" s="7"/>
      <c r="C3" s="8">
        <f t="shared" ref="C3:I3" si="0">SUM(C4+C8+C17+C20+C25+C31+C35)</f>
        <v>52149</v>
      </c>
      <c r="D3" s="8">
        <f t="shared" si="0"/>
        <v>46124</v>
      </c>
      <c r="E3" s="8">
        <f t="shared" si="0"/>
        <v>59750</v>
      </c>
      <c r="F3" s="8">
        <f t="shared" si="0"/>
        <v>36853</v>
      </c>
      <c r="G3" s="8">
        <f t="shared" si="0"/>
        <v>69830</v>
      </c>
      <c r="H3" s="8">
        <f t="shared" si="0"/>
        <v>68880</v>
      </c>
      <c r="I3" s="8">
        <f t="shared" si="0"/>
        <v>69930</v>
      </c>
    </row>
    <row r="4" spans="1:9" x14ac:dyDescent="0.25">
      <c r="A4" s="9">
        <v>610</v>
      </c>
      <c r="B4" s="10" t="s">
        <v>0</v>
      </c>
      <c r="C4" s="11">
        <f t="shared" ref="C4:I4" si="1">SUM(C5+C6+C7)</f>
        <v>30061</v>
      </c>
      <c r="D4" s="11">
        <f t="shared" si="1"/>
        <v>28440</v>
      </c>
      <c r="E4" s="11">
        <f t="shared" si="1"/>
        <v>26500</v>
      </c>
      <c r="F4" s="11">
        <f t="shared" si="1"/>
        <v>18769</v>
      </c>
      <c r="G4" s="11">
        <f t="shared" si="1"/>
        <v>36000</v>
      </c>
      <c r="H4" s="11">
        <f t="shared" si="1"/>
        <v>37000</v>
      </c>
      <c r="I4" s="11">
        <f t="shared" si="1"/>
        <v>38000</v>
      </c>
    </row>
    <row r="5" spans="1:9" x14ac:dyDescent="0.25">
      <c r="A5" s="12">
        <v>611</v>
      </c>
      <c r="B5" s="13" t="s">
        <v>1</v>
      </c>
      <c r="C5" s="14">
        <v>26280</v>
      </c>
      <c r="D5" s="14">
        <v>24869</v>
      </c>
      <c r="E5" s="14">
        <v>22500</v>
      </c>
      <c r="F5" s="14">
        <v>15941</v>
      </c>
      <c r="G5" s="14">
        <v>32000</v>
      </c>
      <c r="H5" s="14">
        <v>33000</v>
      </c>
      <c r="I5" s="14">
        <v>34000</v>
      </c>
    </row>
    <row r="6" spans="1:9" x14ac:dyDescent="0.25">
      <c r="A6" s="12">
        <v>612</v>
      </c>
      <c r="B6" s="13" t="s">
        <v>2</v>
      </c>
      <c r="C6" s="14">
        <v>3781</v>
      </c>
      <c r="D6" s="14">
        <v>3171</v>
      </c>
      <c r="E6" s="14">
        <v>3500</v>
      </c>
      <c r="F6" s="14">
        <v>2828</v>
      </c>
      <c r="G6" s="14">
        <v>3500</v>
      </c>
      <c r="H6" s="14">
        <v>3500</v>
      </c>
      <c r="I6" s="14">
        <v>3500</v>
      </c>
    </row>
    <row r="7" spans="1:9" x14ac:dyDescent="0.25">
      <c r="A7" s="12">
        <v>614</v>
      </c>
      <c r="B7" s="13" t="s">
        <v>3</v>
      </c>
      <c r="C7" s="14">
        <v>0</v>
      </c>
      <c r="D7" s="14">
        <v>400</v>
      </c>
      <c r="E7" s="14">
        <v>500</v>
      </c>
      <c r="F7" s="14">
        <v>0</v>
      </c>
      <c r="G7" s="14">
        <v>500</v>
      </c>
      <c r="H7" s="14">
        <v>500</v>
      </c>
      <c r="I7" s="14">
        <v>500</v>
      </c>
    </row>
    <row r="8" spans="1:9" x14ac:dyDescent="0.25">
      <c r="A8" s="15">
        <v>620</v>
      </c>
      <c r="B8" s="16" t="s">
        <v>4</v>
      </c>
      <c r="C8" s="11">
        <f t="shared" ref="C8:I8" si="2">SUM(C9+C10+C11+C12+C13+C14+C15+C16)</f>
        <v>10015</v>
      </c>
      <c r="D8" s="11">
        <f>SUM(D9:D16)</f>
        <v>9648</v>
      </c>
      <c r="E8" s="11">
        <f t="shared" si="2"/>
        <v>9500</v>
      </c>
      <c r="F8" s="11">
        <f t="shared" si="2"/>
        <v>7645</v>
      </c>
      <c r="G8" s="11">
        <f t="shared" si="2"/>
        <v>10030</v>
      </c>
      <c r="H8" s="11">
        <f t="shared" si="2"/>
        <v>10030</v>
      </c>
      <c r="I8" s="11">
        <f t="shared" si="2"/>
        <v>10030</v>
      </c>
    </row>
    <row r="9" spans="1:9" x14ac:dyDescent="0.25">
      <c r="A9" s="12">
        <v>621</v>
      </c>
      <c r="B9" s="13" t="s">
        <v>5</v>
      </c>
      <c r="C9" s="14">
        <v>2461</v>
      </c>
      <c r="D9" s="14">
        <v>2523</v>
      </c>
      <c r="E9" s="14">
        <v>2500</v>
      </c>
      <c r="F9" s="14">
        <v>2067</v>
      </c>
      <c r="G9" s="14">
        <v>2800</v>
      </c>
      <c r="H9" s="14">
        <v>2800</v>
      </c>
      <c r="I9" s="14">
        <v>2800</v>
      </c>
    </row>
    <row r="10" spans="1:9" x14ac:dyDescent="0.25">
      <c r="A10" s="12">
        <v>623</v>
      </c>
      <c r="B10" s="13" t="s">
        <v>6</v>
      </c>
      <c r="C10" s="14">
        <v>0</v>
      </c>
      <c r="D10" s="14">
        <v>0</v>
      </c>
      <c r="E10" s="14">
        <v>0</v>
      </c>
      <c r="F10" s="14">
        <v>29</v>
      </c>
      <c r="G10" s="14">
        <v>0</v>
      </c>
      <c r="H10" s="14">
        <v>0</v>
      </c>
      <c r="I10" s="14">
        <v>0</v>
      </c>
    </row>
    <row r="11" spans="1:9" x14ac:dyDescent="0.25">
      <c r="A11" s="12" t="s">
        <v>7</v>
      </c>
      <c r="B11" s="13" t="s">
        <v>8</v>
      </c>
      <c r="C11" s="14">
        <v>424</v>
      </c>
      <c r="D11" s="14">
        <v>400</v>
      </c>
      <c r="E11" s="14">
        <v>450</v>
      </c>
      <c r="F11" s="14">
        <v>332</v>
      </c>
      <c r="G11" s="14">
        <v>500</v>
      </c>
      <c r="H11" s="14">
        <v>500</v>
      </c>
      <c r="I11" s="14">
        <v>500</v>
      </c>
    </row>
    <row r="12" spans="1:9" x14ac:dyDescent="0.25">
      <c r="A12" s="12" t="s">
        <v>9</v>
      </c>
      <c r="B12" s="13" t="s">
        <v>10</v>
      </c>
      <c r="C12" s="14">
        <v>4240</v>
      </c>
      <c r="D12" s="14">
        <v>3998</v>
      </c>
      <c r="E12" s="14">
        <v>4000</v>
      </c>
      <c r="F12" s="14">
        <v>3316</v>
      </c>
      <c r="G12" s="14">
        <v>4000</v>
      </c>
      <c r="H12" s="14">
        <v>4000</v>
      </c>
      <c r="I12" s="14">
        <v>4000</v>
      </c>
    </row>
    <row r="13" spans="1:9" x14ac:dyDescent="0.25">
      <c r="A13" s="17">
        <v>625003</v>
      </c>
      <c r="B13" s="13" t="s">
        <v>11</v>
      </c>
      <c r="C13" s="14">
        <v>242</v>
      </c>
      <c r="D13" s="14">
        <v>228</v>
      </c>
      <c r="E13" s="14">
        <v>200</v>
      </c>
      <c r="F13" s="14">
        <v>189</v>
      </c>
      <c r="G13" s="14">
        <v>280</v>
      </c>
      <c r="H13" s="14">
        <v>280</v>
      </c>
      <c r="I13" s="14">
        <v>280</v>
      </c>
    </row>
    <row r="14" spans="1:9" x14ac:dyDescent="0.25">
      <c r="A14" s="17">
        <v>625004</v>
      </c>
      <c r="B14" s="13" t="s">
        <v>12</v>
      </c>
      <c r="C14" s="14">
        <v>908</v>
      </c>
      <c r="D14" s="14">
        <v>882</v>
      </c>
      <c r="E14" s="14">
        <v>750</v>
      </c>
      <c r="F14" s="14">
        <v>440</v>
      </c>
      <c r="G14" s="14">
        <v>750</v>
      </c>
      <c r="H14" s="14">
        <v>750</v>
      </c>
      <c r="I14" s="14">
        <v>750</v>
      </c>
    </row>
    <row r="15" spans="1:9" x14ac:dyDescent="0.25">
      <c r="A15" s="17">
        <v>625005</v>
      </c>
      <c r="B15" s="13" t="s">
        <v>13</v>
      </c>
      <c r="C15" s="14">
        <v>302</v>
      </c>
      <c r="D15" s="14">
        <v>261</v>
      </c>
      <c r="E15" s="14">
        <v>300</v>
      </c>
      <c r="F15" s="14">
        <v>147</v>
      </c>
      <c r="G15" s="14">
        <v>300</v>
      </c>
      <c r="H15" s="14">
        <v>300</v>
      </c>
      <c r="I15" s="14">
        <v>300</v>
      </c>
    </row>
    <row r="16" spans="1:9" x14ac:dyDescent="0.25">
      <c r="A16" s="17">
        <v>625007</v>
      </c>
      <c r="B16" s="13" t="s">
        <v>14</v>
      </c>
      <c r="C16" s="14">
        <v>1438</v>
      </c>
      <c r="D16" s="14">
        <v>1356</v>
      </c>
      <c r="E16" s="14">
        <v>1300</v>
      </c>
      <c r="F16" s="14">
        <v>1125</v>
      </c>
      <c r="G16" s="14">
        <v>1400</v>
      </c>
      <c r="H16" s="14">
        <v>1400</v>
      </c>
      <c r="I16" s="14">
        <v>1400</v>
      </c>
    </row>
    <row r="17" spans="1:9" x14ac:dyDescent="0.25">
      <c r="A17" s="9">
        <v>630</v>
      </c>
      <c r="B17" s="18" t="s">
        <v>15</v>
      </c>
      <c r="C17" s="11">
        <f t="shared" ref="C17:I17" si="3">SUM(C18+C19)</f>
        <v>284</v>
      </c>
      <c r="D17" s="11">
        <f t="shared" si="3"/>
        <v>0</v>
      </c>
      <c r="E17" s="11">
        <f t="shared" si="3"/>
        <v>500</v>
      </c>
      <c r="F17" s="11">
        <f t="shared" si="3"/>
        <v>0</v>
      </c>
      <c r="G17" s="11">
        <f t="shared" si="3"/>
        <v>500</v>
      </c>
      <c r="H17" s="11">
        <f t="shared" si="3"/>
        <v>500</v>
      </c>
      <c r="I17" s="11">
        <f t="shared" si="3"/>
        <v>500</v>
      </c>
    </row>
    <row r="18" spans="1:9" x14ac:dyDescent="0.25">
      <c r="A18" s="19">
        <v>631</v>
      </c>
      <c r="B18" s="20" t="s">
        <v>16</v>
      </c>
      <c r="C18" s="14">
        <v>34</v>
      </c>
      <c r="D18" s="14">
        <v>0</v>
      </c>
      <c r="E18" s="14">
        <v>500</v>
      </c>
      <c r="F18" s="14">
        <v>0</v>
      </c>
      <c r="G18" s="14">
        <v>500</v>
      </c>
      <c r="H18" s="14">
        <v>500</v>
      </c>
      <c r="I18" s="14">
        <v>500</v>
      </c>
    </row>
    <row r="19" spans="1:9" x14ac:dyDescent="0.25">
      <c r="A19" s="21">
        <v>637023</v>
      </c>
      <c r="B19" s="22" t="s">
        <v>17</v>
      </c>
      <c r="C19" s="14">
        <v>250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5">
      <c r="A20" s="23">
        <v>632</v>
      </c>
      <c r="B20" s="24" t="s">
        <v>18</v>
      </c>
      <c r="C20" s="11">
        <f>SUM(C21+C23+C24)</f>
        <v>1966</v>
      </c>
      <c r="D20" s="11">
        <f>SUM(D21+D23+D24)</f>
        <v>1246</v>
      </c>
      <c r="E20" s="11">
        <f>SUM(E21+E22+E23+E24)</f>
        <v>1400</v>
      </c>
      <c r="F20" s="11">
        <f>SUM(F21+F22+F23+F24)</f>
        <v>1015</v>
      </c>
      <c r="G20" s="11">
        <f>SUM(G21+G22+G23+G24)</f>
        <v>1150</v>
      </c>
      <c r="H20" s="11">
        <f>SUM(H21+H22+H23+H24)</f>
        <v>1150</v>
      </c>
      <c r="I20" s="11">
        <f>SUM(I21+I22+I23+I24)</f>
        <v>1150</v>
      </c>
    </row>
    <row r="21" spans="1:9" x14ac:dyDescent="0.25">
      <c r="A21" s="21">
        <v>632001</v>
      </c>
      <c r="B21" s="22" t="s">
        <v>150</v>
      </c>
      <c r="C21" s="14">
        <v>658</v>
      </c>
      <c r="D21" s="14">
        <v>138</v>
      </c>
      <c r="E21" s="14">
        <v>200</v>
      </c>
      <c r="F21" s="14">
        <v>114</v>
      </c>
      <c r="G21" s="14">
        <v>0</v>
      </c>
      <c r="H21" s="14">
        <v>0</v>
      </c>
      <c r="I21" s="14">
        <v>0</v>
      </c>
    </row>
    <row r="22" spans="1:9" x14ac:dyDescent="0.25">
      <c r="A22" s="21">
        <v>632003</v>
      </c>
      <c r="B22" s="22" t="s">
        <v>151</v>
      </c>
      <c r="C22" s="14"/>
      <c r="D22" s="14"/>
      <c r="E22" s="14">
        <v>280</v>
      </c>
      <c r="F22" s="14">
        <v>168</v>
      </c>
      <c r="G22" s="14">
        <v>250</v>
      </c>
      <c r="H22" s="14">
        <v>250</v>
      </c>
      <c r="I22" s="14">
        <v>250</v>
      </c>
    </row>
    <row r="23" spans="1:9" x14ac:dyDescent="0.25">
      <c r="A23" s="21">
        <v>632004</v>
      </c>
      <c r="B23" s="22" t="s">
        <v>152</v>
      </c>
      <c r="C23" s="14">
        <v>236</v>
      </c>
      <c r="D23" s="14">
        <v>179</v>
      </c>
      <c r="E23" s="14">
        <v>270</v>
      </c>
      <c r="F23" s="14">
        <v>202</v>
      </c>
      <c r="G23" s="14">
        <v>300</v>
      </c>
      <c r="H23" s="14">
        <v>300</v>
      </c>
      <c r="I23" s="14">
        <v>300</v>
      </c>
    </row>
    <row r="24" spans="1:9" x14ac:dyDescent="0.25">
      <c r="A24" s="21">
        <v>632005</v>
      </c>
      <c r="B24" s="22" t="s">
        <v>153</v>
      </c>
      <c r="C24" s="14">
        <v>1072</v>
      </c>
      <c r="D24" s="14">
        <v>929</v>
      </c>
      <c r="E24" s="14">
        <v>650</v>
      </c>
      <c r="F24" s="14">
        <v>531</v>
      </c>
      <c r="G24" s="14">
        <v>600</v>
      </c>
      <c r="H24" s="14">
        <v>600</v>
      </c>
      <c r="I24" s="14">
        <v>600</v>
      </c>
    </row>
    <row r="25" spans="1:9" x14ac:dyDescent="0.25">
      <c r="A25" s="23">
        <v>633</v>
      </c>
      <c r="B25" s="25" t="s">
        <v>23</v>
      </c>
      <c r="C25" s="11">
        <f t="shared" ref="C25:I25" si="4">SUM(C26+C27+C28+C29+C30)</f>
        <v>1856</v>
      </c>
      <c r="D25" s="11">
        <f t="shared" si="4"/>
        <v>1098</v>
      </c>
      <c r="E25" s="11">
        <f t="shared" si="4"/>
        <v>950</v>
      </c>
      <c r="F25" s="11">
        <f t="shared" si="4"/>
        <v>491</v>
      </c>
      <c r="G25" s="11">
        <f t="shared" si="4"/>
        <v>700</v>
      </c>
      <c r="H25" s="11">
        <f t="shared" si="4"/>
        <v>700</v>
      </c>
      <c r="I25" s="11">
        <f t="shared" si="4"/>
        <v>700</v>
      </c>
    </row>
    <row r="26" spans="1:9" x14ac:dyDescent="0.25">
      <c r="A26" s="21">
        <v>633001</v>
      </c>
      <c r="B26" s="20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</row>
    <row r="27" spans="1:9" x14ac:dyDescent="0.25">
      <c r="A27" s="27" t="s">
        <v>25</v>
      </c>
      <c r="B27" s="22" t="s">
        <v>26</v>
      </c>
      <c r="C27" s="14">
        <v>859</v>
      </c>
      <c r="D27" s="26">
        <v>0</v>
      </c>
      <c r="E27" s="14">
        <v>0</v>
      </c>
      <c r="F27" s="14">
        <v>0</v>
      </c>
      <c r="G27" s="26">
        <v>0</v>
      </c>
      <c r="H27" s="14">
        <v>0</v>
      </c>
      <c r="I27" s="14">
        <v>0</v>
      </c>
    </row>
    <row r="28" spans="1:9" x14ac:dyDescent="0.25">
      <c r="A28" s="21">
        <v>633006</v>
      </c>
      <c r="B28" s="22" t="s">
        <v>27</v>
      </c>
      <c r="C28" s="14">
        <v>632</v>
      </c>
      <c r="D28" s="14">
        <v>952</v>
      </c>
      <c r="E28" s="14">
        <v>800</v>
      </c>
      <c r="F28" s="14">
        <v>360</v>
      </c>
      <c r="G28" s="14">
        <v>500</v>
      </c>
      <c r="H28" s="14">
        <v>500</v>
      </c>
      <c r="I28" s="14">
        <v>500</v>
      </c>
    </row>
    <row r="29" spans="1:9" x14ac:dyDescent="0.25">
      <c r="A29" s="21">
        <v>633009</v>
      </c>
      <c r="B29" s="22" t="s">
        <v>28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x14ac:dyDescent="0.25">
      <c r="A30" s="21">
        <v>633016</v>
      </c>
      <c r="B30" s="22" t="s">
        <v>29</v>
      </c>
      <c r="C30" s="14">
        <v>365</v>
      </c>
      <c r="D30" s="14">
        <v>146</v>
      </c>
      <c r="E30" s="14">
        <v>150</v>
      </c>
      <c r="F30" s="14">
        <v>131</v>
      </c>
      <c r="G30" s="14">
        <v>200</v>
      </c>
      <c r="H30" s="14">
        <v>200</v>
      </c>
      <c r="I30" s="14">
        <v>200</v>
      </c>
    </row>
    <row r="31" spans="1:9" x14ac:dyDescent="0.25">
      <c r="A31" s="23">
        <v>635</v>
      </c>
      <c r="B31" s="25" t="s">
        <v>30</v>
      </c>
      <c r="C31" s="11">
        <f t="shared" ref="C31:I31" si="5">SUM(C32+C33+C34)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</row>
    <row r="32" spans="1:9" x14ac:dyDescent="0.25">
      <c r="A32" s="27" t="s">
        <v>31</v>
      </c>
      <c r="B32" s="22" t="s">
        <v>32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x14ac:dyDescent="0.25">
      <c r="A33" s="21">
        <v>635006</v>
      </c>
      <c r="B33" s="22" t="s">
        <v>33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</row>
    <row r="34" spans="1:9" x14ac:dyDescent="0.25">
      <c r="A34" s="21">
        <v>635004</v>
      </c>
      <c r="B34" s="22" t="s">
        <v>34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x14ac:dyDescent="0.25">
      <c r="A35" s="23">
        <v>637</v>
      </c>
      <c r="B35" s="25" t="s">
        <v>35</v>
      </c>
      <c r="C35" s="11">
        <f>SUM(C36+C37+C38+C39+C40+C41+C42+C43+C44+C45+C46+C47+C48)</f>
        <v>7967</v>
      </c>
      <c r="D35" s="11">
        <f>SUM(D36+D37+D38+D40+D39+D41+D42+D43+D44+D45+D46+D47+D48)</f>
        <v>5692</v>
      </c>
      <c r="E35" s="11">
        <f>SUM(E36+E37+E38+E39+E40+E41+E42+E43+E44+E45+E46+E47+E48)</f>
        <v>20900</v>
      </c>
      <c r="F35" s="11">
        <f>SUM(F36+F37+F38+F39+F40+F41+F42+F43+F44+F45+F46+F47+F48)</f>
        <v>8933</v>
      </c>
      <c r="G35" s="11">
        <f>SUM(G36+G37+G38+G39+G40+G41+G42+G43+G44+G45+G46+G47+G48)</f>
        <v>21450</v>
      </c>
      <c r="H35" s="11">
        <f>SUM(H36+H37+H38+H39+H40+H41+H42+H43+H44+H45+H46+H47+H48)</f>
        <v>19500</v>
      </c>
      <c r="I35" s="11">
        <f>SUM(I36+I37+I38+I39+I40+I41+I42+I43+I44+I45+I46+I47+I48)</f>
        <v>19550</v>
      </c>
    </row>
    <row r="36" spans="1:9" x14ac:dyDescent="0.25">
      <c r="A36" s="12" t="s">
        <v>36</v>
      </c>
      <c r="B36" s="13" t="s">
        <v>37</v>
      </c>
      <c r="C36" s="14">
        <v>135</v>
      </c>
      <c r="D36" s="14">
        <v>90</v>
      </c>
      <c r="E36" s="14">
        <v>100</v>
      </c>
      <c r="F36" s="14">
        <v>45</v>
      </c>
      <c r="G36" s="14">
        <v>100</v>
      </c>
      <c r="H36" s="14">
        <v>100</v>
      </c>
      <c r="I36" s="14">
        <v>100</v>
      </c>
    </row>
    <row r="37" spans="1:9" x14ac:dyDescent="0.25">
      <c r="A37" s="17">
        <v>637003</v>
      </c>
      <c r="B37" s="13" t="s">
        <v>38</v>
      </c>
      <c r="C37" s="14">
        <v>0</v>
      </c>
      <c r="D37" s="14">
        <v>0</v>
      </c>
      <c r="E37" s="14">
        <v>100</v>
      </c>
      <c r="F37" s="14">
        <v>0</v>
      </c>
      <c r="G37" s="14">
        <v>100</v>
      </c>
      <c r="H37" s="14">
        <v>100</v>
      </c>
      <c r="I37" s="14">
        <v>100</v>
      </c>
    </row>
    <row r="38" spans="1:9" x14ac:dyDescent="0.25">
      <c r="A38" s="17">
        <v>637004</v>
      </c>
      <c r="B38" s="13" t="s">
        <v>39</v>
      </c>
      <c r="C38" s="14">
        <v>5834</v>
      </c>
      <c r="D38" s="14">
        <v>3530</v>
      </c>
      <c r="E38" s="14">
        <v>5000</v>
      </c>
      <c r="F38" s="14">
        <v>2577</v>
      </c>
      <c r="G38" s="14">
        <v>5000</v>
      </c>
      <c r="H38" s="14">
        <v>5000</v>
      </c>
      <c r="I38" s="14">
        <v>5000</v>
      </c>
    </row>
    <row r="39" spans="1:9" x14ac:dyDescent="0.25">
      <c r="A39" s="17" t="s">
        <v>40</v>
      </c>
      <c r="B39" s="13" t="s">
        <v>41</v>
      </c>
      <c r="C39" s="14">
        <v>0</v>
      </c>
      <c r="D39" s="14">
        <v>0</v>
      </c>
      <c r="E39" s="14">
        <v>10000</v>
      </c>
      <c r="F39" s="14">
        <v>5000</v>
      </c>
      <c r="G39" s="14">
        <v>12000</v>
      </c>
      <c r="H39" s="14">
        <v>10000</v>
      </c>
      <c r="I39" s="14">
        <v>10000</v>
      </c>
    </row>
    <row r="40" spans="1:9" x14ac:dyDescent="0.25">
      <c r="A40" s="17">
        <v>637005</v>
      </c>
      <c r="B40" s="13" t="s">
        <v>42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</row>
    <row r="41" spans="1:9" x14ac:dyDescent="0.25">
      <c r="A41" s="17">
        <v>637014</v>
      </c>
      <c r="B41" s="13" t="s">
        <v>43</v>
      </c>
      <c r="C41" s="28">
        <v>1243</v>
      </c>
      <c r="D41" s="28">
        <v>1586</v>
      </c>
      <c r="E41" s="28">
        <v>1800</v>
      </c>
      <c r="F41" s="28">
        <v>966</v>
      </c>
      <c r="G41" s="28">
        <v>3700</v>
      </c>
      <c r="H41" s="28">
        <v>3750</v>
      </c>
      <c r="I41" s="28">
        <v>3800</v>
      </c>
    </row>
    <row r="42" spans="1:9" x14ac:dyDescent="0.25">
      <c r="A42" s="17">
        <v>637015</v>
      </c>
      <c r="B42" s="13" t="s">
        <v>44</v>
      </c>
      <c r="C42" s="14">
        <v>106</v>
      </c>
      <c r="D42" s="14">
        <v>34</v>
      </c>
      <c r="E42" s="14">
        <v>100</v>
      </c>
      <c r="F42" s="14">
        <v>34</v>
      </c>
      <c r="G42" s="14">
        <v>100</v>
      </c>
      <c r="H42" s="14">
        <v>100</v>
      </c>
      <c r="I42" s="14">
        <v>100</v>
      </c>
    </row>
    <row r="43" spans="1:9" x14ac:dyDescent="0.25">
      <c r="A43" s="17">
        <v>637016</v>
      </c>
      <c r="B43" s="13" t="s">
        <v>140</v>
      </c>
      <c r="C43" s="14">
        <v>274</v>
      </c>
      <c r="D43" s="14">
        <v>268</v>
      </c>
      <c r="E43" s="14">
        <v>250</v>
      </c>
      <c r="F43" s="14">
        <v>216</v>
      </c>
      <c r="G43" s="14">
        <v>350</v>
      </c>
      <c r="H43" s="14">
        <v>350</v>
      </c>
      <c r="I43" s="14">
        <v>350</v>
      </c>
    </row>
    <row r="44" spans="1:9" x14ac:dyDescent="0.25">
      <c r="A44" s="17">
        <v>637026</v>
      </c>
      <c r="B44" s="13" t="s">
        <v>45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9" x14ac:dyDescent="0.25">
      <c r="A45" s="17">
        <v>637027</v>
      </c>
      <c r="B45" s="13" t="s">
        <v>46</v>
      </c>
      <c r="C45" s="14">
        <v>375</v>
      </c>
      <c r="D45" s="14">
        <v>107</v>
      </c>
      <c r="E45" s="14">
        <v>150</v>
      </c>
      <c r="F45" s="14">
        <v>95</v>
      </c>
      <c r="G45" s="14">
        <v>100</v>
      </c>
      <c r="H45" s="14">
        <v>100</v>
      </c>
      <c r="I45" s="14">
        <v>100</v>
      </c>
    </row>
    <row r="46" spans="1:9" x14ac:dyDescent="0.25">
      <c r="A46" s="17" t="s">
        <v>47</v>
      </c>
      <c r="B46" s="13" t="s">
        <v>48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</row>
    <row r="47" spans="1:9" x14ac:dyDescent="0.25">
      <c r="A47" s="17">
        <v>642015</v>
      </c>
      <c r="B47" s="13" t="s">
        <v>49</v>
      </c>
      <c r="C47" s="14">
        <v>0</v>
      </c>
      <c r="D47" s="14">
        <v>77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</row>
    <row r="48" spans="1:9" x14ac:dyDescent="0.25">
      <c r="A48" s="17">
        <v>642012</v>
      </c>
      <c r="B48" s="29" t="s">
        <v>50</v>
      </c>
      <c r="C48" s="28">
        <v>0</v>
      </c>
      <c r="D48" s="28">
        <v>0</v>
      </c>
      <c r="E48" s="28">
        <v>3400</v>
      </c>
      <c r="F48" s="28">
        <v>0</v>
      </c>
      <c r="G48" s="28">
        <v>0</v>
      </c>
      <c r="H48" s="28">
        <v>0</v>
      </c>
      <c r="I48" s="28">
        <v>0</v>
      </c>
    </row>
    <row r="49" spans="1:9" x14ac:dyDescent="0.25">
      <c r="A49" s="30" t="s">
        <v>51</v>
      </c>
      <c r="B49" s="7"/>
      <c r="C49" s="31">
        <f>SUM(C50+C51+C52+C53+C54+C55+C56)</f>
        <v>1293</v>
      </c>
      <c r="D49" s="31">
        <f t="shared" ref="D49:I49" si="6">SUM(D50+D51+D52+D53+D54+D55+D56)</f>
        <v>1570</v>
      </c>
      <c r="E49" s="31">
        <f t="shared" si="6"/>
        <v>1666</v>
      </c>
      <c r="F49" s="31">
        <f>SUM(F50+F51+F52+F53+F54+F55+F56)</f>
        <v>2521</v>
      </c>
      <c r="G49" s="31">
        <f t="shared" si="6"/>
        <v>2595</v>
      </c>
      <c r="H49" s="31">
        <f t="shared" si="6"/>
        <v>2650</v>
      </c>
      <c r="I49" s="31">
        <f t="shared" si="6"/>
        <v>2650</v>
      </c>
    </row>
    <row r="50" spans="1:9" x14ac:dyDescent="0.25">
      <c r="A50" s="12">
        <v>611</v>
      </c>
      <c r="B50" s="13" t="s">
        <v>52</v>
      </c>
      <c r="C50" s="14">
        <v>168</v>
      </c>
      <c r="D50" s="14">
        <v>95</v>
      </c>
      <c r="E50" s="14">
        <v>190</v>
      </c>
      <c r="F50" s="14">
        <v>91</v>
      </c>
      <c r="G50" s="14">
        <v>185</v>
      </c>
      <c r="H50" s="14">
        <v>185</v>
      </c>
      <c r="I50" s="14">
        <v>185</v>
      </c>
    </row>
    <row r="51" spans="1:9" x14ac:dyDescent="0.25">
      <c r="A51" s="17">
        <v>637027</v>
      </c>
      <c r="B51" s="13" t="s">
        <v>53</v>
      </c>
      <c r="C51" s="14">
        <v>54</v>
      </c>
      <c r="D51" s="14">
        <v>24</v>
      </c>
      <c r="E51" s="14">
        <v>60</v>
      </c>
      <c r="F51" s="14">
        <v>0</v>
      </c>
      <c r="G51" s="14">
        <v>65</v>
      </c>
      <c r="H51" s="14">
        <v>65</v>
      </c>
      <c r="I51" s="14">
        <v>65</v>
      </c>
    </row>
    <row r="52" spans="1:9" x14ac:dyDescent="0.25">
      <c r="A52" s="17">
        <v>641013</v>
      </c>
      <c r="B52" s="32" t="s">
        <v>54</v>
      </c>
      <c r="C52" s="14">
        <v>1071</v>
      </c>
      <c r="D52" s="14">
        <v>1434</v>
      </c>
      <c r="E52" s="14">
        <v>1416</v>
      </c>
      <c r="F52" s="14">
        <v>2430</v>
      </c>
      <c r="G52" s="14">
        <v>2345</v>
      </c>
      <c r="H52" s="14">
        <v>2400</v>
      </c>
      <c r="I52" s="14">
        <v>2400</v>
      </c>
    </row>
    <row r="53" spans="1:9" x14ac:dyDescent="0.25">
      <c r="A53" s="17">
        <v>611</v>
      </c>
      <c r="B53" s="22" t="s">
        <v>55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x14ac:dyDescent="0.25">
      <c r="A54" s="21">
        <v>611</v>
      </c>
      <c r="B54" s="22" t="s">
        <v>56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1:9" x14ac:dyDescent="0.25">
      <c r="A55" s="21" t="s">
        <v>57</v>
      </c>
      <c r="B55" s="22" t="s">
        <v>58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21">
        <v>633006</v>
      </c>
      <c r="B56" s="22" t="s">
        <v>143</v>
      </c>
      <c r="C56" s="14">
        <v>0</v>
      </c>
      <c r="D56" s="14">
        <v>17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A57" s="9">
        <v>637</v>
      </c>
      <c r="B57" s="18" t="s">
        <v>35</v>
      </c>
      <c r="C57" s="11">
        <f t="shared" ref="C57:I57" si="7">SUM(C58+C59)</f>
        <v>1007</v>
      </c>
      <c r="D57" s="11">
        <f t="shared" si="7"/>
        <v>1060</v>
      </c>
      <c r="E57" s="11">
        <f t="shared" si="7"/>
        <v>1100</v>
      </c>
      <c r="F57" s="11">
        <f t="shared" si="7"/>
        <v>353</v>
      </c>
      <c r="G57" s="11">
        <f t="shared" si="7"/>
        <v>1200</v>
      </c>
      <c r="H57" s="11">
        <f t="shared" si="7"/>
        <v>1200</v>
      </c>
      <c r="I57" s="11">
        <f t="shared" si="7"/>
        <v>1200</v>
      </c>
    </row>
    <row r="58" spans="1:9" x14ac:dyDescent="0.25">
      <c r="A58" s="17">
        <v>637005</v>
      </c>
      <c r="B58" s="13" t="s">
        <v>42</v>
      </c>
      <c r="C58" s="14">
        <v>600</v>
      </c>
      <c r="D58" s="14">
        <v>600</v>
      </c>
      <c r="E58" s="14">
        <v>600</v>
      </c>
      <c r="F58" s="14">
        <v>0</v>
      </c>
      <c r="G58" s="14">
        <v>700</v>
      </c>
      <c r="H58" s="14">
        <v>700</v>
      </c>
      <c r="I58" s="14">
        <v>700</v>
      </c>
    </row>
    <row r="59" spans="1:9" x14ac:dyDescent="0.25">
      <c r="A59" s="17">
        <v>637012</v>
      </c>
      <c r="B59" s="13" t="s">
        <v>59</v>
      </c>
      <c r="C59" s="14">
        <v>407</v>
      </c>
      <c r="D59" s="14">
        <v>460</v>
      </c>
      <c r="E59" s="14">
        <v>500</v>
      </c>
      <c r="F59" s="14">
        <v>353</v>
      </c>
      <c r="G59" s="14">
        <v>500</v>
      </c>
      <c r="H59" s="14">
        <v>500</v>
      </c>
      <c r="I59" s="14">
        <v>500</v>
      </c>
    </row>
    <row r="60" spans="1:9" x14ac:dyDescent="0.25">
      <c r="A60" s="6"/>
      <c r="B60" s="7" t="s">
        <v>60</v>
      </c>
      <c r="C60" s="31">
        <f t="shared" ref="C60:D60" si="8">SUM(C61+C63+C67+C69+C71)</f>
        <v>3870</v>
      </c>
      <c r="D60" s="31">
        <f t="shared" si="8"/>
        <v>5930</v>
      </c>
      <c r="E60" s="31">
        <f>SUM(E61+E63+E67+E69)</f>
        <v>700</v>
      </c>
      <c r="F60" s="31">
        <f>SUM(F61+F63+F67+F69)</f>
        <v>3952</v>
      </c>
      <c r="G60" s="31">
        <f>SUM(G61+G63+G67+G69)</f>
        <v>840</v>
      </c>
      <c r="H60" s="31">
        <f>SUM(H61+H63+H67+H69)</f>
        <v>840</v>
      </c>
      <c r="I60" s="31">
        <f>SUM(I61+I63+I67+I69)</f>
        <v>840</v>
      </c>
    </row>
    <row r="61" spans="1:9" x14ac:dyDescent="0.25">
      <c r="A61" s="9"/>
      <c r="B61" s="18" t="s">
        <v>61</v>
      </c>
      <c r="C61" s="11">
        <f>SUM(C62)</f>
        <v>267</v>
      </c>
      <c r="D61" s="11">
        <f t="shared" ref="D61:I61" si="9">SUM(D62)</f>
        <v>0</v>
      </c>
      <c r="E61" s="11">
        <f t="shared" si="9"/>
        <v>0</v>
      </c>
      <c r="F61" s="11">
        <f t="shared" si="9"/>
        <v>0</v>
      </c>
      <c r="G61" s="11">
        <f t="shared" si="9"/>
        <v>0</v>
      </c>
      <c r="H61" s="11">
        <f t="shared" si="9"/>
        <v>0</v>
      </c>
      <c r="I61" s="11">
        <f t="shared" si="9"/>
        <v>0</v>
      </c>
    </row>
    <row r="62" spans="1:9" x14ac:dyDescent="0.25">
      <c r="A62" s="12"/>
      <c r="B62" s="13" t="s">
        <v>161</v>
      </c>
      <c r="C62" s="14">
        <v>267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25">
      <c r="A63" s="9">
        <v>633</v>
      </c>
      <c r="B63" s="18" t="s">
        <v>23</v>
      </c>
      <c r="C63" s="11">
        <f t="shared" ref="C63:I63" si="10">SUM(C64+C65+C66)</f>
        <v>2428</v>
      </c>
      <c r="D63" s="11">
        <f t="shared" si="10"/>
        <v>4497</v>
      </c>
      <c r="E63" s="11">
        <f t="shared" si="10"/>
        <v>100</v>
      </c>
      <c r="F63" s="11">
        <f t="shared" si="10"/>
        <v>413</v>
      </c>
      <c r="G63" s="11">
        <f t="shared" si="10"/>
        <v>200</v>
      </c>
      <c r="H63" s="11">
        <f t="shared" si="10"/>
        <v>200</v>
      </c>
      <c r="I63" s="11">
        <f t="shared" si="10"/>
        <v>200</v>
      </c>
    </row>
    <row r="64" spans="1:9" x14ac:dyDescent="0.25">
      <c r="A64" s="17">
        <v>633006</v>
      </c>
      <c r="B64" s="13" t="s">
        <v>27</v>
      </c>
      <c r="C64" s="14">
        <v>1288</v>
      </c>
      <c r="D64" s="14">
        <v>3893</v>
      </c>
      <c r="E64" s="14">
        <v>50</v>
      </c>
      <c r="F64" s="14">
        <v>212</v>
      </c>
      <c r="G64" s="14">
        <v>100</v>
      </c>
      <c r="H64" s="14">
        <v>100</v>
      </c>
      <c r="I64" s="14">
        <v>100</v>
      </c>
    </row>
    <row r="65" spans="1:9" x14ac:dyDescent="0.25">
      <c r="A65" s="17"/>
      <c r="B65" s="13" t="s">
        <v>63</v>
      </c>
      <c r="C65" s="14">
        <v>1069</v>
      </c>
      <c r="D65" s="14">
        <v>584</v>
      </c>
      <c r="E65" s="14">
        <v>0</v>
      </c>
      <c r="F65" s="14">
        <v>99</v>
      </c>
      <c r="G65" s="14">
        <v>0</v>
      </c>
      <c r="H65" s="14">
        <v>0</v>
      </c>
      <c r="I65" s="14">
        <v>0</v>
      </c>
    </row>
    <row r="66" spans="1:9" x14ac:dyDescent="0.25">
      <c r="A66" s="17">
        <v>633015</v>
      </c>
      <c r="B66" s="29" t="s">
        <v>64</v>
      </c>
      <c r="C66" s="26">
        <v>71</v>
      </c>
      <c r="D66" s="26">
        <v>20</v>
      </c>
      <c r="E66" s="26">
        <v>50</v>
      </c>
      <c r="F66" s="26">
        <v>102</v>
      </c>
      <c r="G66" s="26">
        <v>100</v>
      </c>
      <c r="H66" s="26">
        <v>100</v>
      </c>
      <c r="I66" s="26">
        <v>100</v>
      </c>
    </row>
    <row r="67" spans="1:9" x14ac:dyDescent="0.25">
      <c r="A67" s="9">
        <v>635</v>
      </c>
      <c r="B67" s="18" t="s">
        <v>30</v>
      </c>
      <c r="C67" s="11">
        <f t="shared" ref="C67:I67" si="11">SUM(C68)</f>
        <v>699</v>
      </c>
      <c r="D67" s="11">
        <f t="shared" si="11"/>
        <v>0</v>
      </c>
      <c r="E67" s="11">
        <f t="shared" si="11"/>
        <v>100</v>
      </c>
      <c r="F67" s="11">
        <f t="shared" si="11"/>
        <v>0</v>
      </c>
      <c r="G67" s="11">
        <f t="shared" si="11"/>
        <v>100</v>
      </c>
      <c r="H67" s="11">
        <f t="shared" si="11"/>
        <v>100</v>
      </c>
      <c r="I67" s="11">
        <f t="shared" si="11"/>
        <v>100</v>
      </c>
    </row>
    <row r="68" spans="1:9" x14ac:dyDescent="0.25">
      <c r="A68" s="17">
        <v>635005</v>
      </c>
      <c r="B68" s="22" t="s">
        <v>65</v>
      </c>
      <c r="C68" s="14">
        <v>699</v>
      </c>
      <c r="D68" s="14">
        <v>0</v>
      </c>
      <c r="E68" s="14">
        <v>100</v>
      </c>
      <c r="F68" s="14">
        <v>0</v>
      </c>
      <c r="G68" s="14">
        <v>100</v>
      </c>
      <c r="H68" s="14">
        <v>100</v>
      </c>
      <c r="I68" s="14">
        <v>100</v>
      </c>
    </row>
    <row r="69" spans="1:9" x14ac:dyDescent="0.25">
      <c r="A69" s="33">
        <v>634</v>
      </c>
      <c r="B69" s="34" t="s">
        <v>66</v>
      </c>
      <c r="C69" s="11">
        <f t="shared" ref="C69:I69" si="12">SUM(C70)</f>
        <v>476</v>
      </c>
      <c r="D69" s="11">
        <f>SUM(D70+D71)</f>
        <v>973</v>
      </c>
      <c r="E69" s="11">
        <f>SUM(E70+E71)</f>
        <v>500</v>
      </c>
      <c r="F69" s="11">
        <f>SUM(F70+F71)</f>
        <v>3539</v>
      </c>
      <c r="G69" s="11">
        <f t="shared" si="12"/>
        <v>540</v>
      </c>
      <c r="H69" s="11">
        <f t="shared" si="12"/>
        <v>540</v>
      </c>
      <c r="I69" s="11">
        <f t="shared" si="12"/>
        <v>540</v>
      </c>
    </row>
    <row r="70" spans="1:9" x14ac:dyDescent="0.25">
      <c r="A70" s="17"/>
      <c r="B70" s="22" t="s">
        <v>67</v>
      </c>
      <c r="C70" s="14">
        <v>476</v>
      </c>
      <c r="D70" s="14">
        <v>513</v>
      </c>
      <c r="E70" s="14">
        <v>500</v>
      </c>
      <c r="F70" s="14">
        <v>539</v>
      </c>
      <c r="G70" s="14">
        <v>540</v>
      </c>
      <c r="H70" s="14">
        <v>540</v>
      </c>
      <c r="I70" s="14">
        <v>540</v>
      </c>
    </row>
    <row r="71" spans="1:9" x14ac:dyDescent="0.25">
      <c r="A71" s="35">
        <v>633004</v>
      </c>
      <c r="B71" s="29" t="s">
        <v>155</v>
      </c>
      <c r="C71" s="28">
        <v>0</v>
      </c>
      <c r="D71" s="28">
        <v>460</v>
      </c>
      <c r="E71" s="28">
        <v>0</v>
      </c>
      <c r="F71" s="28">
        <v>3000</v>
      </c>
      <c r="G71" s="28"/>
      <c r="H71" s="28"/>
      <c r="I71" s="28"/>
    </row>
    <row r="72" spans="1:9" x14ac:dyDescent="0.25">
      <c r="A72" s="6"/>
      <c r="B72" s="36" t="s">
        <v>68</v>
      </c>
      <c r="C72" s="31">
        <f t="shared" ref="C72:I72" si="13">SUM(C73+C75)</f>
        <v>0</v>
      </c>
      <c r="D72" s="31">
        <f t="shared" si="13"/>
        <v>513</v>
      </c>
      <c r="E72" s="31">
        <f t="shared" si="13"/>
        <v>200</v>
      </c>
      <c r="F72" s="31">
        <f t="shared" si="13"/>
        <v>151</v>
      </c>
      <c r="G72" s="31">
        <f t="shared" si="13"/>
        <v>200</v>
      </c>
      <c r="H72" s="31">
        <f t="shared" si="13"/>
        <v>200</v>
      </c>
      <c r="I72" s="31">
        <f t="shared" si="13"/>
        <v>200</v>
      </c>
    </row>
    <row r="73" spans="1:9" x14ac:dyDescent="0.25">
      <c r="A73" s="9">
        <v>633</v>
      </c>
      <c r="B73" s="18" t="s">
        <v>23</v>
      </c>
      <c r="C73" s="11">
        <f t="shared" ref="C73:I73" si="14">SUM(C74)</f>
        <v>0</v>
      </c>
      <c r="D73" s="11">
        <f t="shared" si="14"/>
        <v>513</v>
      </c>
      <c r="E73" s="11">
        <f t="shared" si="14"/>
        <v>100</v>
      </c>
      <c r="F73" s="11">
        <f t="shared" si="14"/>
        <v>151</v>
      </c>
      <c r="G73" s="11">
        <f t="shared" si="14"/>
        <v>100</v>
      </c>
      <c r="H73" s="11">
        <f t="shared" si="14"/>
        <v>100</v>
      </c>
      <c r="I73" s="11">
        <f t="shared" si="14"/>
        <v>100</v>
      </c>
    </row>
    <row r="74" spans="1:9" x14ac:dyDescent="0.25">
      <c r="A74" s="17">
        <v>633006</v>
      </c>
      <c r="B74" s="13" t="s">
        <v>27</v>
      </c>
      <c r="C74" s="14">
        <v>0</v>
      </c>
      <c r="D74" s="14">
        <v>513</v>
      </c>
      <c r="E74" s="14">
        <v>100</v>
      </c>
      <c r="F74" s="14">
        <v>151</v>
      </c>
      <c r="G74" s="14">
        <v>100</v>
      </c>
      <c r="H74" s="14">
        <v>100</v>
      </c>
      <c r="I74" s="14">
        <v>100</v>
      </c>
    </row>
    <row r="75" spans="1:9" x14ac:dyDescent="0.25">
      <c r="A75" s="9">
        <v>635</v>
      </c>
      <c r="B75" s="18" t="s">
        <v>30</v>
      </c>
      <c r="C75" s="11">
        <f t="shared" ref="C75:I75" si="15">SUM(C76)</f>
        <v>0</v>
      </c>
      <c r="D75" s="11">
        <f t="shared" si="15"/>
        <v>0</v>
      </c>
      <c r="E75" s="11">
        <f t="shared" si="15"/>
        <v>100</v>
      </c>
      <c r="F75" s="11">
        <f>SUM(F76)</f>
        <v>0</v>
      </c>
      <c r="G75" s="11">
        <f t="shared" si="15"/>
        <v>100</v>
      </c>
      <c r="H75" s="11">
        <f t="shared" si="15"/>
        <v>100</v>
      </c>
      <c r="I75" s="11">
        <f t="shared" si="15"/>
        <v>100</v>
      </c>
    </row>
    <row r="76" spans="1:9" x14ac:dyDescent="0.25">
      <c r="A76" s="17">
        <v>635006</v>
      </c>
      <c r="B76" s="13" t="s">
        <v>69</v>
      </c>
      <c r="C76" s="14">
        <v>0</v>
      </c>
      <c r="D76" s="14">
        <v>0</v>
      </c>
      <c r="E76" s="14">
        <v>100</v>
      </c>
      <c r="F76" s="14">
        <v>0</v>
      </c>
      <c r="G76" s="14">
        <v>100</v>
      </c>
      <c r="H76" s="14">
        <v>100</v>
      </c>
      <c r="I76" s="14">
        <v>100</v>
      </c>
    </row>
    <row r="77" spans="1:9" x14ac:dyDescent="0.25">
      <c r="A77" s="29"/>
      <c r="B77" s="29"/>
      <c r="C77" s="37"/>
      <c r="D77" s="37"/>
      <c r="E77" s="37"/>
      <c r="F77" s="37"/>
      <c r="G77" s="37"/>
      <c r="H77" s="37"/>
      <c r="I77" s="37"/>
    </row>
    <row r="78" spans="1:9" x14ac:dyDescent="0.25">
      <c r="A78" s="6"/>
      <c r="B78" s="36" t="s">
        <v>70</v>
      </c>
      <c r="C78" s="31">
        <f t="shared" ref="C78:I78" si="16">SUM(C79+C80+C81+C82+C83+C84)</f>
        <v>7140</v>
      </c>
      <c r="D78" s="31">
        <f t="shared" si="16"/>
        <v>8578</v>
      </c>
      <c r="E78" s="31">
        <f t="shared" si="16"/>
        <v>9300</v>
      </c>
      <c r="F78" s="31">
        <f t="shared" si="16"/>
        <v>6795</v>
      </c>
      <c r="G78" s="31">
        <f t="shared" si="16"/>
        <v>17200</v>
      </c>
      <c r="H78" s="31">
        <f t="shared" si="16"/>
        <v>17300</v>
      </c>
      <c r="I78" s="31">
        <f t="shared" si="16"/>
        <v>17400</v>
      </c>
    </row>
    <row r="79" spans="1:9" x14ac:dyDescent="0.25">
      <c r="A79" s="17">
        <v>633006</v>
      </c>
      <c r="B79" s="13" t="s">
        <v>27</v>
      </c>
      <c r="C79" s="14">
        <v>240</v>
      </c>
      <c r="D79" s="14">
        <v>254</v>
      </c>
      <c r="E79" s="14">
        <v>300</v>
      </c>
      <c r="F79" s="14">
        <v>500</v>
      </c>
      <c r="G79" s="14">
        <v>300</v>
      </c>
      <c r="H79" s="14">
        <v>300</v>
      </c>
      <c r="I79" s="14">
        <v>300</v>
      </c>
    </row>
    <row r="80" spans="1:9" x14ac:dyDescent="0.25">
      <c r="A80" s="17">
        <v>611</v>
      </c>
      <c r="B80" s="13" t="s">
        <v>156</v>
      </c>
      <c r="C80" s="14">
        <v>0</v>
      </c>
      <c r="D80" s="14">
        <v>0</v>
      </c>
      <c r="E80" s="14">
        <v>0</v>
      </c>
      <c r="F80" s="14">
        <v>0</v>
      </c>
      <c r="G80" s="14">
        <v>7500</v>
      </c>
      <c r="H80" s="14">
        <v>7600</v>
      </c>
      <c r="I80" s="14">
        <v>7700</v>
      </c>
    </row>
    <row r="81" spans="1:9" x14ac:dyDescent="0.25">
      <c r="A81" s="17">
        <v>637004</v>
      </c>
      <c r="B81" s="13" t="s">
        <v>164</v>
      </c>
      <c r="C81" s="14">
        <v>0</v>
      </c>
      <c r="D81" s="14">
        <v>0</v>
      </c>
      <c r="E81" s="14">
        <v>0</v>
      </c>
      <c r="F81" s="14">
        <v>0</v>
      </c>
      <c r="G81" s="14">
        <v>7000</v>
      </c>
      <c r="H81" s="14">
        <v>7000</v>
      </c>
      <c r="I81" s="14">
        <v>7000</v>
      </c>
    </row>
    <row r="82" spans="1:9" x14ac:dyDescent="0.25">
      <c r="A82" s="17">
        <v>637004</v>
      </c>
      <c r="B82" s="13" t="s">
        <v>165</v>
      </c>
      <c r="C82" s="14">
        <v>0</v>
      </c>
      <c r="D82" s="14">
        <v>0</v>
      </c>
      <c r="E82" s="14">
        <v>0</v>
      </c>
      <c r="F82" s="14">
        <v>0</v>
      </c>
      <c r="G82" s="14">
        <v>1000</v>
      </c>
      <c r="H82" s="14">
        <v>1000</v>
      </c>
      <c r="I82" s="14">
        <v>1000</v>
      </c>
    </row>
    <row r="83" spans="1:9" x14ac:dyDescent="0.25">
      <c r="A83" s="17">
        <v>636004</v>
      </c>
      <c r="B83" s="13" t="s">
        <v>158</v>
      </c>
      <c r="C83" s="14">
        <v>0</v>
      </c>
      <c r="D83" s="14">
        <v>0</v>
      </c>
      <c r="E83" s="14">
        <v>0</v>
      </c>
      <c r="F83" s="14">
        <v>0</v>
      </c>
      <c r="G83" s="14">
        <v>900</v>
      </c>
      <c r="H83" s="14">
        <v>900</v>
      </c>
      <c r="I83" s="14">
        <v>900</v>
      </c>
    </row>
    <row r="84" spans="1:9" x14ac:dyDescent="0.25">
      <c r="A84" s="17">
        <v>635005</v>
      </c>
      <c r="B84" s="13" t="s">
        <v>163</v>
      </c>
      <c r="C84" s="28">
        <v>6900</v>
      </c>
      <c r="D84" s="28">
        <v>8324</v>
      </c>
      <c r="E84" s="28">
        <v>9000</v>
      </c>
      <c r="F84" s="28">
        <v>6295</v>
      </c>
      <c r="G84" s="28">
        <v>500</v>
      </c>
      <c r="H84" s="28">
        <v>500</v>
      </c>
      <c r="I84" s="28">
        <v>500</v>
      </c>
    </row>
    <row r="85" spans="1:9" x14ac:dyDescent="0.25">
      <c r="A85" s="6"/>
      <c r="B85" s="36" t="s">
        <v>71</v>
      </c>
      <c r="C85" s="31">
        <f t="shared" ref="C85:I85" si="17">SUM(C86+C88)</f>
        <v>3461</v>
      </c>
      <c r="D85" s="31">
        <f t="shared" si="17"/>
        <v>622</v>
      </c>
      <c r="E85" s="31">
        <f t="shared" si="17"/>
        <v>100</v>
      </c>
      <c r="F85" s="31">
        <f t="shared" si="17"/>
        <v>0</v>
      </c>
      <c r="G85" s="31">
        <f t="shared" si="17"/>
        <v>100</v>
      </c>
      <c r="H85" s="31">
        <f t="shared" si="17"/>
        <v>100</v>
      </c>
      <c r="I85" s="31">
        <f t="shared" si="17"/>
        <v>100</v>
      </c>
    </row>
    <row r="86" spans="1:9" x14ac:dyDescent="0.25">
      <c r="A86" s="9">
        <v>632</v>
      </c>
      <c r="B86" s="38" t="s">
        <v>72</v>
      </c>
      <c r="C86" s="11">
        <f t="shared" ref="C86:I86" si="18">SUM(C87)</f>
        <v>3461</v>
      </c>
      <c r="D86" s="11">
        <f t="shared" si="18"/>
        <v>622</v>
      </c>
      <c r="E86" s="11">
        <f t="shared" si="18"/>
        <v>0</v>
      </c>
      <c r="F86" s="11">
        <f t="shared" si="18"/>
        <v>0</v>
      </c>
      <c r="G86" s="11">
        <f t="shared" si="18"/>
        <v>0</v>
      </c>
      <c r="H86" s="11">
        <f t="shared" si="18"/>
        <v>0</v>
      </c>
      <c r="I86" s="11">
        <f t="shared" si="18"/>
        <v>0</v>
      </c>
    </row>
    <row r="87" spans="1:9" x14ac:dyDescent="0.25">
      <c r="A87" s="12" t="s">
        <v>73</v>
      </c>
      <c r="B87" s="13" t="s">
        <v>74</v>
      </c>
      <c r="C87" s="14">
        <v>3461</v>
      </c>
      <c r="D87" s="14">
        <v>622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</row>
    <row r="88" spans="1:9" x14ac:dyDescent="0.25">
      <c r="A88" s="9">
        <v>633</v>
      </c>
      <c r="B88" s="18" t="s">
        <v>23</v>
      </c>
      <c r="C88" s="11">
        <f t="shared" ref="C88:I88" si="19">SUM(C89+C90)</f>
        <v>0</v>
      </c>
      <c r="D88" s="11">
        <f t="shared" si="19"/>
        <v>0</v>
      </c>
      <c r="E88" s="11">
        <f t="shared" si="19"/>
        <v>100</v>
      </c>
      <c r="F88" s="11">
        <f t="shared" si="19"/>
        <v>0</v>
      </c>
      <c r="G88" s="11">
        <f t="shared" si="19"/>
        <v>100</v>
      </c>
      <c r="H88" s="11">
        <f t="shared" si="19"/>
        <v>100</v>
      </c>
      <c r="I88" s="11">
        <f t="shared" si="19"/>
        <v>100</v>
      </c>
    </row>
    <row r="89" spans="1:9" x14ac:dyDescent="0.25">
      <c r="A89" s="17">
        <v>633006</v>
      </c>
      <c r="B89" s="39" t="s">
        <v>27</v>
      </c>
      <c r="C89" s="14">
        <v>0</v>
      </c>
      <c r="D89" s="14">
        <v>0</v>
      </c>
      <c r="E89" s="14">
        <v>100</v>
      </c>
      <c r="F89" s="14">
        <v>0</v>
      </c>
      <c r="G89" s="14">
        <v>0</v>
      </c>
      <c r="H89" s="14">
        <v>0</v>
      </c>
      <c r="I89" s="14">
        <v>0</v>
      </c>
    </row>
    <row r="90" spans="1:9" x14ac:dyDescent="0.25">
      <c r="A90" s="17">
        <v>635006</v>
      </c>
      <c r="B90" s="22" t="s">
        <v>30</v>
      </c>
      <c r="C90" s="14">
        <v>0</v>
      </c>
      <c r="D90" s="14">
        <v>0</v>
      </c>
      <c r="E90" s="14">
        <v>0</v>
      </c>
      <c r="F90" s="14">
        <v>0</v>
      </c>
      <c r="G90" s="14">
        <v>100</v>
      </c>
      <c r="H90" s="14">
        <v>100</v>
      </c>
      <c r="I90" s="14">
        <v>100</v>
      </c>
    </row>
    <row r="91" spans="1:9" x14ac:dyDescent="0.25">
      <c r="A91" s="40"/>
      <c r="B91" s="41" t="s">
        <v>75</v>
      </c>
      <c r="C91" s="42">
        <f t="shared" ref="C91:D91" si="20">SUM(C92+C93+C94+C95+C96+C97+C100)</f>
        <v>9250</v>
      </c>
      <c r="D91" s="42">
        <f t="shared" si="20"/>
        <v>6844</v>
      </c>
      <c r="E91" s="42">
        <f>SUM(E92+E93+E94+E95+E96+E97+E98+E99+E100)</f>
        <v>9324</v>
      </c>
      <c r="F91" s="42">
        <f>SUM(F92+F93+F94+F95+F96+F97+F98+F99+F100)</f>
        <v>10779</v>
      </c>
      <c r="G91" s="42">
        <f>SUM(G92+G93+G94+G95+G96+G97+G98+G99+G100)</f>
        <v>10300</v>
      </c>
      <c r="H91" s="42">
        <f>SUM(H92+H93+H94+H95+H96+H97+H98+H99+H100)</f>
        <v>10400</v>
      </c>
      <c r="I91" s="42">
        <f>SUM(I92+I93+I94+I95+I96+I97+I98+I99+I100)</f>
        <v>10500</v>
      </c>
    </row>
    <row r="92" spans="1:9" x14ac:dyDescent="0.25">
      <c r="A92" s="17">
        <v>633006</v>
      </c>
      <c r="B92" s="22" t="s">
        <v>27</v>
      </c>
      <c r="C92" s="14">
        <v>908</v>
      </c>
      <c r="D92" s="14">
        <v>1139</v>
      </c>
      <c r="E92" s="14">
        <v>500</v>
      </c>
      <c r="F92" s="14">
        <v>1805</v>
      </c>
      <c r="G92" s="14">
        <v>500</v>
      </c>
      <c r="H92" s="14">
        <v>500</v>
      </c>
      <c r="I92" s="14">
        <v>500</v>
      </c>
    </row>
    <row r="93" spans="1:9" x14ac:dyDescent="0.25">
      <c r="A93" s="17">
        <v>633004</v>
      </c>
      <c r="B93" s="22" t="s">
        <v>76</v>
      </c>
      <c r="C93" s="14">
        <v>3485</v>
      </c>
      <c r="D93" s="14">
        <v>1321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</row>
    <row r="94" spans="1:9" x14ac:dyDescent="0.25">
      <c r="A94" s="17">
        <v>637004</v>
      </c>
      <c r="B94" s="22" t="s">
        <v>39</v>
      </c>
      <c r="C94" s="14">
        <v>1525</v>
      </c>
      <c r="D94" s="14">
        <v>375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</row>
    <row r="95" spans="1:9" x14ac:dyDescent="0.25">
      <c r="A95" s="17">
        <v>633010</v>
      </c>
      <c r="B95" s="22" t="s">
        <v>63</v>
      </c>
      <c r="C95" s="14">
        <v>128</v>
      </c>
      <c r="D95" s="14">
        <v>110</v>
      </c>
      <c r="E95" s="14">
        <v>124</v>
      </c>
      <c r="F95" s="14">
        <v>223</v>
      </c>
      <c r="G95" s="14">
        <v>200</v>
      </c>
      <c r="H95" s="14">
        <v>200</v>
      </c>
      <c r="I95" s="14">
        <v>200</v>
      </c>
    </row>
    <row r="96" spans="1:9" x14ac:dyDescent="0.25">
      <c r="A96" s="17">
        <v>633015</v>
      </c>
      <c r="B96" s="22" t="s">
        <v>77</v>
      </c>
      <c r="C96" s="14">
        <v>792</v>
      </c>
      <c r="D96" s="14">
        <v>646</v>
      </c>
      <c r="E96" s="14">
        <v>1000</v>
      </c>
      <c r="F96" s="14">
        <v>1119</v>
      </c>
      <c r="G96" s="14">
        <v>1000</v>
      </c>
      <c r="H96" s="14">
        <v>1000</v>
      </c>
      <c r="I96" s="14">
        <v>1000</v>
      </c>
    </row>
    <row r="97" spans="1:9" x14ac:dyDescent="0.25">
      <c r="A97" s="17">
        <v>635004</v>
      </c>
      <c r="B97" s="22" t="s">
        <v>78</v>
      </c>
      <c r="C97" s="14">
        <v>276</v>
      </c>
      <c r="D97" s="14">
        <v>63</v>
      </c>
      <c r="E97" s="14">
        <v>200</v>
      </c>
      <c r="F97" s="14">
        <v>56</v>
      </c>
      <c r="G97" s="14">
        <v>200</v>
      </c>
      <c r="H97" s="14">
        <v>200</v>
      </c>
      <c r="I97" s="14">
        <v>200</v>
      </c>
    </row>
    <row r="98" spans="1:9" x14ac:dyDescent="0.25">
      <c r="A98" s="17">
        <v>611</v>
      </c>
      <c r="B98" s="22" t="s">
        <v>156</v>
      </c>
      <c r="C98" s="14"/>
      <c r="D98" s="14"/>
      <c r="E98" s="14">
        <v>7500</v>
      </c>
      <c r="F98" s="14">
        <v>4827</v>
      </c>
      <c r="G98" s="14">
        <v>7500</v>
      </c>
      <c r="H98" s="14">
        <v>7600</v>
      </c>
      <c r="I98" s="14">
        <v>7700</v>
      </c>
    </row>
    <row r="99" spans="1:9" x14ac:dyDescent="0.25">
      <c r="A99" s="17">
        <v>636004</v>
      </c>
      <c r="B99" s="22" t="s">
        <v>158</v>
      </c>
      <c r="C99" s="14"/>
      <c r="D99" s="14"/>
      <c r="E99" s="14">
        <v>0</v>
      </c>
      <c r="F99" s="14">
        <v>2749</v>
      </c>
      <c r="G99" s="14">
        <v>900</v>
      </c>
      <c r="H99" s="14">
        <v>900</v>
      </c>
      <c r="I99" s="14">
        <v>900</v>
      </c>
    </row>
    <row r="100" spans="1:9" x14ac:dyDescent="0.25">
      <c r="A100" s="17">
        <v>637027</v>
      </c>
      <c r="B100" s="22" t="s">
        <v>157</v>
      </c>
      <c r="C100" s="14">
        <v>2136</v>
      </c>
      <c r="D100" s="14">
        <v>3190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</row>
    <row r="101" spans="1:9" x14ac:dyDescent="0.25">
      <c r="A101" s="43"/>
      <c r="B101" s="44" t="s">
        <v>79</v>
      </c>
      <c r="C101" s="31">
        <f t="shared" ref="C101:I101" si="21">SUM(C102+C104+C106)</f>
        <v>6812</v>
      </c>
      <c r="D101" s="31">
        <f t="shared" si="21"/>
        <v>3959</v>
      </c>
      <c r="E101" s="31">
        <f t="shared" si="21"/>
        <v>6800</v>
      </c>
      <c r="F101" s="31">
        <f t="shared" si="21"/>
        <v>7539</v>
      </c>
      <c r="G101" s="31">
        <f t="shared" si="21"/>
        <v>6800</v>
      </c>
      <c r="H101" s="31">
        <f t="shared" si="21"/>
        <v>6800</v>
      </c>
      <c r="I101" s="31">
        <f t="shared" si="21"/>
        <v>6800</v>
      </c>
    </row>
    <row r="102" spans="1:9" x14ac:dyDescent="0.25">
      <c r="A102" s="15">
        <v>641</v>
      </c>
      <c r="B102" s="10" t="s">
        <v>80</v>
      </c>
      <c r="C102" s="11">
        <f t="shared" ref="C102:I102" si="22">SUM(C103)</f>
        <v>3000</v>
      </c>
      <c r="D102" s="11">
        <f t="shared" si="22"/>
        <v>3000</v>
      </c>
      <c r="E102" s="11">
        <f t="shared" si="22"/>
        <v>6000</v>
      </c>
      <c r="F102" s="11">
        <f t="shared" si="22"/>
        <v>3500</v>
      </c>
      <c r="G102" s="11">
        <f t="shared" si="22"/>
        <v>6000</v>
      </c>
      <c r="H102" s="11">
        <f t="shared" si="22"/>
        <v>6000</v>
      </c>
      <c r="I102" s="11">
        <f t="shared" si="22"/>
        <v>6000</v>
      </c>
    </row>
    <row r="103" spans="1:9" x14ac:dyDescent="0.25">
      <c r="A103" s="12" t="s">
        <v>81</v>
      </c>
      <c r="B103" s="39" t="s">
        <v>80</v>
      </c>
      <c r="C103" s="14">
        <v>3000</v>
      </c>
      <c r="D103" s="14">
        <v>3000</v>
      </c>
      <c r="E103" s="14">
        <v>6000</v>
      </c>
      <c r="F103" s="14">
        <v>3500</v>
      </c>
      <c r="G103" s="14">
        <v>6000</v>
      </c>
      <c r="H103" s="14">
        <v>6000</v>
      </c>
      <c r="I103" s="14">
        <v>6000</v>
      </c>
    </row>
    <row r="104" spans="1:9" x14ac:dyDescent="0.25">
      <c r="A104" s="45">
        <v>632</v>
      </c>
      <c r="B104" s="34" t="s">
        <v>72</v>
      </c>
      <c r="C104" s="11">
        <f t="shared" ref="C104:I104" si="23">SUM(C105)</f>
        <v>448</v>
      </c>
      <c r="D104" s="11">
        <f t="shared" si="23"/>
        <v>468</v>
      </c>
      <c r="E104" s="11">
        <f t="shared" si="23"/>
        <v>600</v>
      </c>
      <c r="F104" s="11">
        <f t="shared" si="23"/>
        <v>473</v>
      </c>
      <c r="G104" s="11">
        <f t="shared" si="23"/>
        <v>600</v>
      </c>
      <c r="H104" s="11">
        <f t="shared" si="23"/>
        <v>600</v>
      </c>
      <c r="I104" s="11">
        <f t="shared" si="23"/>
        <v>600</v>
      </c>
    </row>
    <row r="105" spans="1:9" x14ac:dyDescent="0.25">
      <c r="A105" s="17">
        <v>632001</v>
      </c>
      <c r="B105" s="13" t="s">
        <v>72</v>
      </c>
      <c r="C105" s="14">
        <v>448</v>
      </c>
      <c r="D105" s="14">
        <v>468</v>
      </c>
      <c r="E105" s="14">
        <v>600</v>
      </c>
      <c r="F105" s="14">
        <v>473</v>
      </c>
      <c r="G105" s="14">
        <v>600</v>
      </c>
      <c r="H105" s="14">
        <v>600</v>
      </c>
      <c r="I105" s="14">
        <v>600</v>
      </c>
    </row>
    <row r="106" spans="1:9" x14ac:dyDescent="0.25">
      <c r="A106" s="23">
        <v>633</v>
      </c>
      <c r="B106" s="24" t="s">
        <v>82</v>
      </c>
      <c r="C106" s="11">
        <f t="shared" ref="C106:I106" si="24">SUM(C107+C108)</f>
        <v>3364</v>
      </c>
      <c r="D106" s="11">
        <f t="shared" si="24"/>
        <v>491</v>
      </c>
      <c r="E106" s="11">
        <f t="shared" si="24"/>
        <v>200</v>
      </c>
      <c r="F106" s="11">
        <f t="shared" si="24"/>
        <v>3566</v>
      </c>
      <c r="G106" s="11">
        <f t="shared" si="24"/>
        <v>200</v>
      </c>
      <c r="H106" s="11">
        <f t="shared" si="24"/>
        <v>200</v>
      </c>
      <c r="I106" s="11">
        <f t="shared" si="24"/>
        <v>200</v>
      </c>
    </row>
    <row r="107" spans="1:9" x14ac:dyDescent="0.25">
      <c r="A107" s="17">
        <v>633006</v>
      </c>
      <c r="B107" s="13" t="s">
        <v>82</v>
      </c>
      <c r="C107" s="14">
        <v>3364</v>
      </c>
      <c r="D107" s="14">
        <v>491</v>
      </c>
      <c r="E107" s="14">
        <v>200</v>
      </c>
      <c r="F107" s="14">
        <v>1120</v>
      </c>
      <c r="G107" s="14">
        <v>200</v>
      </c>
      <c r="H107" s="14">
        <v>200</v>
      </c>
      <c r="I107" s="14">
        <v>200</v>
      </c>
    </row>
    <row r="108" spans="1:9" x14ac:dyDescent="0.25">
      <c r="A108" s="17">
        <v>635</v>
      </c>
      <c r="B108" s="13" t="s">
        <v>159</v>
      </c>
      <c r="C108" s="14">
        <v>0</v>
      </c>
      <c r="D108" s="14">
        <v>0</v>
      </c>
      <c r="E108" s="14">
        <v>0</v>
      </c>
      <c r="F108" s="14">
        <v>2446</v>
      </c>
      <c r="G108" s="14">
        <v>0</v>
      </c>
      <c r="H108" s="14">
        <v>0</v>
      </c>
      <c r="I108" s="14">
        <v>0</v>
      </c>
    </row>
    <row r="109" spans="1:9" x14ac:dyDescent="0.25">
      <c r="A109" s="46"/>
      <c r="B109" s="44" t="s">
        <v>84</v>
      </c>
      <c r="C109" s="31">
        <f t="shared" ref="C109:I109" si="25">SUM(C110+C115+C117+C122+C124)</f>
        <v>7543</v>
      </c>
      <c r="D109" s="31">
        <f t="shared" si="25"/>
        <v>14446</v>
      </c>
      <c r="E109" s="31">
        <f t="shared" si="25"/>
        <v>7790</v>
      </c>
      <c r="F109" s="31">
        <f t="shared" si="25"/>
        <v>12103</v>
      </c>
      <c r="G109" s="31">
        <f t="shared" si="25"/>
        <v>8625</v>
      </c>
      <c r="H109" s="31">
        <f t="shared" si="25"/>
        <v>8120</v>
      </c>
      <c r="I109" s="31">
        <f t="shared" si="25"/>
        <v>8120</v>
      </c>
    </row>
    <row r="110" spans="1:9" x14ac:dyDescent="0.25">
      <c r="A110" s="15">
        <v>625</v>
      </c>
      <c r="B110" s="18" t="s">
        <v>44</v>
      </c>
      <c r="C110" s="11">
        <f t="shared" ref="C110:I110" si="26">SUM(C111+C112+C113+C114)</f>
        <v>922</v>
      </c>
      <c r="D110" s="11">
        <f t="shared" si="26"/>
        <v>1452</v>
      </c>
      <c r="E110" s="11">
        <f t="shared" si="26"/>
        <v>700</v>
      </c>
      <c r="F110" s="11">
        <f t="shared" si="26"/>
        <v>924</v>
      </c>
      <c r="G110" s="11">
        <f t="shared" si="26"/>
        <v>1150</v>
      </c>
      <c r="H110" s="11">
        <f t="shared" si="26"/>
        <v>1150</v>
      </c>
      <c r="I110" s="11">
        <f t="shared" si="26"/>
        <v>1150</v>
      </c>
    </row>
    <row r="111" spans="1:9" x14ac:dyDescent="0.25">
      <c r="A111" s="21">
        <v>625002</v>
      </c>
      <c r="B111" s="20" t="s">
        <v>85</v>
      </c>
      <c r="C111" s="14">
        <v>602</v>
      </c>
      <c r="D111" s="14">
        <v>1023</v>
      </c>
      <c r="E111" s="14">
        <v>500</v>
      </c>
      <c r="F111" s="14">
        <v>655</v>
      </c>
      <c r="G111" s="14">
        <v>800</v>
      </c>
      <c r="H111" s="14">
        <v>800</v>
      </c>
      <c r="I111" s="14">
        <v>800</v>
      </c>
    </row>
    <row r="112" spans="1:9" x14ac:dyDescent="0.25">
      <c r="A112" s="21">
        <v>625004</v>
      </c>
      <c r="B112" s="20" t="s">
        <v>86</v>
      </c>
      <c r="C112" s="14">
        <v>81</v>
      </c>
      <c r="D112" s="14">
        <v>24</v>
      </c>
      <c r="E112" s="14">
        <v>30</v>
      </c>
      <c r="F112" s="14">
        <v>10</v>
      </c>
      <c r="G112" s="14">
        <v>30</v>
      </c>
      <c r="H112" s="14">
        <v>30</v>
      </c>
      <c r="I112" s="14">
        <v>30</v>
      </c>
    </row>
    <row r="113" spans="1:9" x14ac:dyDescent="0.25">
      <c r="A113" s="21">
        <v>625003</v>
      </c>
      <c r="B113" s="20" t="s">
        <v>87</v>
      </c>
      <c r="C113" s="14">
        <v>35</v>
      </c>
      <c r="D113" s="14">
        <v>58</v>
      </c>
      <c r="E113" s="14">
        <v>70</v>
      </c>
      <c r="F113" s="14">
        <v>37</v>
      </c>
      <c r="G113" s="14">
        <v>70</v>
      </c>
      <c r="H113" s="14">
        <v>70</v>
      </c>
      <c r="I113" s="14">
        <v>70</v>
      </c>
    </row>
    <row r="114" spans="1:9" x14ac:dyDescent="0.25">
      <c r="A114" s="21">
        <v>625007</v>
      </c>
      <c r="B114" s="20" t="s">
        <v>88</v>
      </c>
      <c r="C114" s="14">
        <v>204</v>
      </c>
      <c r="D114" s="14">
        <v>347</v>
      </c>
      <c r="E114" s="14">
        <v>100</v>
      </c>
      <c r="F114" s="14">
        <v>222</v>
      </c>
      <c r="G114" s="14">
        <v>250</v>
      </c>
      <c r="H114" s="14">
        <v>250</v>
      </c>
      <c r="I114" s="14">
        <v>250</v>
      </c>
    </row>
    <row r="115" spans="1:9" x14ac:dyDescent="0.25">
      <c r="A115" s="47">
        <v>632</v>
      </c>
      <c r="B115" s="25" t="s">
        <v>89</v>
      </c>
      <c r="C115" s="11">
        <f t="shared" ref="C115:I115" si="27">SUM(C116)</f>
        <v>1140</v>
      </c>
      <c r="D115" s="11">
        <f>SUM(D116)</f>
        <v>2560</v>
      </c>
      <c r="E115" s="11">
        <f t="shared" si="27"/>
        <v>4400</v>
      </c>
      <c r="F115" s="11">
        <f t="shared" si="27"/>
        <v>3454</v>
      </c>
      <c r="G115" s="11">
        <f t="shared" si="27"/>
        <v>4180</v>
      </c>
      <c r="H115" s="11">
        <f t="shared" si="27"/>
        <v>4180</v>
      </c>
      <c r="I115" s="11">
        <f t="shared" si="27"/>
        <v>4180</v>
      </c>
    </row>
    <row r="116" spans="1:9" x14ac:dyDescent="0.25">
      <c r="A116" s="21">
        <v>632001</v>
      </c>
      <c r="B116" s="20" t="s">
        <v>166</v>
      </c>
      <c r="C116" s="14">
        <v>1140</v>
      </c>
      <c r="D116" s="14">
        <v>2560</v>
      </c>
      <c r="E116" s="14">
        <v>4400</v>
      </c>
      <c r="F116" s="14">
        <v>3454</v>
      </c>
      <c r="G116" s="14">
        <v>4180</v>
      </c>
      <c r="H116" s="14">
        <v>4180</v>
      </c>
      <c r="I116" s="14">
        <v>4180</v>
      </c>
    </row>
    <row r="117" spans="1:9" x14ac:dyDescent="0.25">
      <c r="A117" s="15">
        <v>633</v>
      </c>
      <c r="B117" s="18" t="s">
        <v>82</v>
      </c>
      <c r="C117" s="11">
        <f t="shared" ref="C117:I117" si="28">SUM(C118+C119+C120+C121)</f>
        <v>1077</v>
      </c>
      <c r="D117" s="11">
        <f t="shared" si="28"/>
        <v>3162</v>
      </c>
      <c r="E117" s="11">
        <f t="shared" si="28"/>
        <v>500</v>
      </c>
      <c r="F117" s="11">
        <f>SUM(F118:F121)</f>
        <v>3140</v>
      </c>
      <c r="G117" s="11">
        <f t="shared" si="28"/>
        <v>500</v>
      </c>
      <c r="H117" s="11">
        <f t="shared" si="28"/>
        <v>500</v>
      </c>
      <c r="I117" s="11">
        <f t="shared" si="28"/>
        <v>500</v>
      </c>
    </row>
    <row r="118" spans="1:9" x14ac:dyDescent="0.25">
      <c r="A118" s="21">
        <v>633001</v>
      </c>
      <c r="B118" s="20" t="s">
        <v>90</v>
      </c>
      <c r="C118" s="14">
        <v>0</v>
      </c>
      <c r="D118" s="14">
        <v>1516</v>
      </c>
      <c r="E118" s="14">
        <v>0</v>
      </c>
      <c r="F118" s="14">
        <v>1139</v>
      </c>
      <c r="G118" s="14">
        <v>0</v>
      </c>
      <c r="H118" s="14">
        <v>0</v>
      </c>
      <c r="I118" s="14">
        <v>0</v>
      </c>
    </row>
    <row r="119" spans="1:9" x14ac:dyDescent="0.25">
      <c r="A119" s="21">
        <v>633004</v>
      </c>
      <c r="B119" s="20" t="s">
        <v>91</v>
      </c>
      <c r="C119" s="14">
        <v>483</v>
      </c>
      <c r="D119" s="14">
        <v>277</v>
      </c>
      <c r="E119" s="14">
        <v>0</v>
      </c>
      <c r="F119" s="14">
        <v>1684</v>
      </c>
      <c r="G119" s="14">
        <v>0</v>
      </c>
      <c r="H119" s="14">
        <v>0</v>
      </c>
      <c r="I119" s="14">
        <v>0</v>
      </c>
    </row>
    <row r="120" spans="1:9" x14ac:dyDescent="0.25">
      <c r="A120" s="21">
        <v>633006</v>
      </c>
      <c r="B120" s="22" t="s">
        <v>27</v>
      </c>
      <c r="C120" s="14">
        <v>594</v>
      </c>
      <c r="D120" s="14">
        <v>1369</v>
      </c>
      <c r="E120" s="14">
        <v>500</v>
      </c>
      <c r="F120" s="14">
        <v>317</v>
      </c>
      <c r="G120" s="14">
        <v>500</v>
      </c>
      <c r="H120" s="14">
        <v>500</v>
      </c>
      <c r="I120" s="14">
        <v>500</v>
      </c>
    </row>
    <row r="121" spans="1:9" x14ac:dyDescent="0.25">
      <c r="A121" s="21">
        <v>633016</v>
      </c>
      <c r="B121" s="22" t="s">
        <v>29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</row>
    <row r="122" spans="1:9" x14ac:dyDescent="0.25">
      <c r="A122" s="15"/>
      <c r="B122" s="10" t="s">
        <v>78</v>
      </c>
      <c r="C122" s="48">
        <f>SUM(C123)</f>
        <v>0</v>
      </c>
      <c r="D122" s="48">
        <f t="shared" ref="D122:I122" si="29">SUM(D123)</f>
        <v>75</v>
      </c>
      <c r="E122" s="48">
        <f t="shared" si="29"/>
        <v>0</v>
      </c>
      <c r="F122" s="48">
        <f t="shared" si="29"/>
        <v>0</v>
      </c>
      <c r="G122" s="48">
        <f t="shared" si="29"/>
        <v>100</v>
      </c>
      <c r="H122" s="48">
        <f t="shared" si="29"/>
        <v>100</v>
      </c>
      <c r="I122" s="48">
        <f t="shared" si="29"/>
        <v>100</v>
      </c>
    </row>
    <row r="123" spans="1:9" x14ac:dyDescent="0.25">
      <c r="A123" s="21">
        <v>635006</v>
      </c>
      <c r="B123" s="22" t="s">
        <v>92</v>
      </c>
      <c r="C123" s="28">
        <v>0</v>
      </c>
      <c r="D123" s="28">
        <v>75</v>
      </c>
      <c r="E123" s="28">
        <v>0</v>
      </c>
      <c r="F123" s="28">
        <v>0</v>
      </c>
      <c r="G123" s="28">
        <v>100</v>
      </c>
      <c r="H123" s="28">
        <v>100</v>
      </c>
      <c r="I123" s="28">
        <v>100</v>
      </c>
    </row>
    <row r="124" spans="1:9" x14ac:dyDescent="0.25">
      <c r="A124" s="15">
        <v>637</v>
      </c>
      <c r="B124" s="49" t="s">
        <v>35</v>
      </c>
      <c r="C124" s="11">
        <f t="shared" ref="C124:I124" si="30">SUM(C125+C126+C127+C128)</f>
        <v>4404</v>
      </c>
      <c r="D124" s="11">
        <f t="shared" si="30"/>
        <v>7197</v>
      </c>
      <c r="E124" s="11">
        <f t="shared" si="30"/>
        <v>2190</v>
      </c>
      <c r="F124" s="11">
        <f t="shared" si="30"/>
        <v>4585</v>
      </c>
      <c r="G124" s="11">
        <f t="shared" si="30"/>
        <v>2695</v>
      </c>
      <c r="H124" s="11">
        <f t="shared" si="30"/>
        <v>2190</v>
      </c>
      <c r="I124" s="11">
        <f t="shared" si="30"/>
        <v>2190</v>
      </c>
    </row>
    <row r="125" spans="1:9" x14ac:dyDescent="0.25">
      <c r="A125" s="21">
        <v>637015</v>
      </c>
      <c r="B125" s="20" t="s">
        <v>44</v>
      </c>
      <c r="C125" s="28">
        <v>87</v>
      </c>
      <c r="D125" s="28">
        <v>0</v>
      </c>
      <c r="E125" s="28">
        <v>90</v>
      </c>
      <c r="F125" s="28">
        <v>0</v>
      </c>
      <c r="G125" s="28">
        <v>95</v>
      </c>
      <c r="H125" s="28">
        <v>90</v>
      </c>
      <c r="I125" s="28">
        <v>90</v>
      </c>
    </row>
    <row r="126" spans="1:9" x14ac:dyDescent="0.25">
      <c r="A126" s="21">
        <v>637027</v>
      </c>
      <c r="B126" s="50" t="s">
        <v>93</v>
      </c>
      <c r="C126" s="28">
        <v>3597</v>
      </c>
      <c r="D126" s="28">
        <v>7197</v>
      </c>
      <c r="E126" s="28">
        <v>1500</v>
      </c>
      <c r="F126" s="28">
        <v>4585</v>
      </c>
      <c r="G126" s="28">
        <v>2000</v>
      </c>
      <c r="H126" s="28">
        <v>1500</v>
      </c>
      <c r="I126" s="28">
        <v>1500</v>
      </c>
    </row>
    <row r="127" spans="1:9" x14ac:dyDescent="0.25">
      <c r="A127" s="12" t="s">
        <v>94</v>
      </c>
      <c r="B127" s="13" t="s">
        <v>95</v>
      </c>
      <c r="C127" s="28">
        <v>720</v>
      </c>
      <c r="D127" s="28">
        <v>0</v>
      </c>
      <c r="E127" s="28">
        <v>600</v>
      </c>
      <c r="F127" s="28">
        <v>0</v>
      </c>
      <c r="G127" s="28">
        <v>600</v>
      </c>
      <c r="H127" s="28">
        <v>600</v>
      </c>
      <c r="I127" s="28">
        <v>600</v>
      </c>
    </row>
    <row r="128" spans="1:9" x14ac:dyDescent="0.25">
      <c r="A128" s="21">
        <v>637</v>
      </c>
      <c r="B128" s="50"/>
      <c r="C128" s="14"/>
      <c r="D128" s="14"/>
      <c r="E128" s="14"/>
      <c r="F128" s="14"/>
      <c r="G128" s="14"/>
      <c r="H128" s="14"/>
      <c r="I128" s="14"/>
    </row>
    <row r="129" spans="1:10" x14ac:dyDescent="0.25">
      <c r="A129" s="30"/>
      <c r="B129" s="7" t="s">
        <v>96</v>
      </c>
      <c r="C129" s="31">
        <f t="shared" ref="C129:I129" si="31">SUM(C130+C131+C132+C133+C134+C135+C136+C137)</f>
        <v>2215</v>
      </c>
      <c r="D129" s="31">
        <f t="shared" si="31"/>
        <v>1347</v>
      </c>
      <c r="E129" s="31">
        <f t="shared" si="31"/>
        <v>1503</v>
      </c>
      <c r="F129" s="31">
        <f t="shared" si="31"/>
        <v>1720</v>
      </c>
      <c r="G129" s="31">
        <f t="shared" si="31"/>
        <v>1503</v>
      </c>
      <c r="H129" s="31">
        <f t="shared" si="31"/>
        <v>1503</v>
      </c>
      <c r="I129" s="31">
        <f t="shared" si="31"/>
        <v>1503</v>
      </c>
    </row>
    <row r="130" spans="1:10" x14ac:dyDescent="0.25">
      <c r="A130" s="17">
        <v>633016</v>
      </c>
      <c r="B130" s="13" t="s">
        <v>97</v>
      </c>
      <c r="C130" s="28">
        <v>64</v>
      </c>
      <c r="D130" s="28">
        <v>529</v>
      </c>
      <c r="E130" s="28">
        <v>400</v>
      </c>
      <c r="F130" s="28">
        <v>798</v>
      </c>
      <c r="G130" s="28">
        <v>400</v>
      </c>
      <c r="H130" s="28">
        <v>400</v>
      </c>
      <c r="I130" s="28">
        <v>400</v>
      </c>
    </row>
    <row r="131" spans="1:10" x14ac:dyDescent="0.25">
      <c r="A131" s="17">
        <v>633016</v>
      </c>
      <c r="B131" s="13" t="s">
        <v>98</v>
      </c>
      <c r="C131" s="28">
        <v>187</v>
      </c>
      <c r="D131" s="28">
        <v>0</v>
      </c>
      <c r="E131" s="28">
        <v>180</v>
      </c>
      <c r="F131" s="28">
        <v>0</v>
      </c>
      <c r="G131" s="28">
        <v>180</v>
      </c>
      <c r="H131" s="28">
        <v>180</v>
      </c>
      <c r="I131" s="28">
        <v>180</v>
      </c>
    </row>
    <row r="132" spans="1:10" x14ac:dyDescent="0.25">
      <c r="A132" s="17">
        <v>637027</v>
      </c>
      <c r="B132" s="13" t="s">
        <v>99</v>
      </c>
      <c r="C132" s="14">
        <v>133</v>
      </c>
      <c r="D132" s="14">
        <v>0</v>
      </c>
      <c r="E132" s="14">
        <v>133</v>
      </c>
      <c r="F132" s="14">
        <v>0</v>
      </c>
      <c r="G132" s="14">
        <v>133</v>
      </c>
      <c r="H132" s="14">
        <v>133</v>
      </c>
      <c r="I132" s="14">
        <v>133</v>
      </c>
    </row>
    <row r="133" spans="1:10" x14ac:dyDescent="0.25">
      <c r="A133" s="17">
        <v>642001</v>
      </c>
      <c r="B133" s="13" t="s">
        <v>100</v>
      </c>
      <c r="C133" s="14">
        <v>200</v>
      </c>
      <c r="D133" s="14">
        <v>87</v>
      </c>
      <c r="E133" s="14">
        <v>120</v>
      </c>
      <c r="F133" s="14">
        <v>0</v>
      </c>
      <c r="G133" s="14">
        <v>120</v>
      </c>
      <c r="H133" s="14">
        <v>120</v>
      </c>
      <c r="I133" s="14">
        <v>120</v>
      </c>
    </row>
    <row r="134" spans="1:10" x14ac:dyDescent="0.25">
      <c r="A134" s="17" t="s">
        <v>101</v>
      </c>
      <c r="B134" s="13" t="s">
        <v>102</v>
      </c>
      <c r="C134" s="14">
        <v>70</v>
      </c>
      <c r="D134" s="14">
        <v>0</v>
      </c>
      <c r="E134" s="14">
        <v>70</v>
      </c>
      <c r="F134" s="14">
        <v>0</v>
      </c>
      <c r="G134" s="14">
        <v>70</v>
      </c>
      <c r="H134" s="14">
        <v>70</v>
      </c>
      <c r="I134" s="14">
        <v>70</v>
      </c>
    </row>
    <row r="135" spans="1:10" x14ac:dyDescent="0.25">
      <c r="A135" s="17" t="s">
        <v>103</v>
      </c>
      <c r="B135" s="13" t="s">
        <v>104</v>
      </c>
      <c r="C135" s="14">
        <v>518</v>
      </c>
      <c r="D135" s="14">
        <v>536</v>
      </c>
      <c r="E135" s="14">
        <v>500</v>
      </c>
      <c r="F135" s="14">
        <v>684</v>
      </c>
      <c r="G135" s="14">
        <v>500</v>
      </c>
      <c r="H135" s="14">
        <v>500</v>
      </c>
      <c r="I135" s="14">
        <v>500</v>
      </c>
    </row>
    <row r="136" spans="1:10" x14ac:dyDescent="0.25">
      <c r="A136" s="17" t="s">
        <v>105</v>
      </c>
      <c r="B136" s="13" t="s">
        <v>106</v>
      </c>
      <c r="C136" s="14">
        <v>43</v>
      </c>
      <c r="D136" s="14">
        <v>195</v>
      </c>
      <c r="E136" s="14">
        <v>100</v>
      </c>
      <c r="F136" s="14">
        <v>238</v>
      </c>
      <c r="G136" s="14">
        <v>100</v>
      </c>
      <c r="H136" s="14">
        <v>100</v>
      </c>
      <c r="I136" s="14">
        <v>100</v>
      </c>
    </row>
    <row r="137" spans="1:10" x14ac:dyDescent="0.25">
      <c r="A137" s="17">
        <v>641013</v>
      </c>
      <c r="B137" s="13" t="s">
        <v>138</v>
      </c>
      <c r="C137" s="28">
        <v>1000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91"/>
    </row>
    <row r="138" spans="1:10" x14ac:dyDescent="0.25">
      <c r="A138" s="51"/>
      <c r="B138" s="36" t="s">
        <v>107</v>
      </c>
      <c r="C138" s="31">
        <f t="shared" ref="C138:I138" si="32">SUM(C139+C140+C141+C142+C143)</f>
        <v>4500</v>
      </c>
      <c r="D138" s="31">
        <f t="shared" si="32"/>
        <v>4813</v>
      </c>
      <c r="E138" s="31">
        <f t="shared" si="32"/>
        <v>4610</v>
      </c>
      <c r="F138" s="31">
        <f t="shared" si="32"/>
        <v>2170</v>
      </c>
      <c r="G138" s="31">
        <f t="shared" si="32"/>
        <v>2915</v>
      </c>
      <c r="H138" s="31">
        <f t="shared" si="32"/>
        <v>5110</v>
      </c>
      <c r="I138" s="31">
        <f t="shared" si="32"/>
        <v>5110</v>
      </c>
    </row>
    <row r="139" spans="1:10" x14ac:dyDescent="0.25">
      <c r="A139" s="17">
        <v>632003</v>
      </c>
      <c r="B139" s="13" t="s">
        <v>108</v>
      </c>
      <c r="C139" s="28">
        <v>55</v>
      </c>
      <c r="D139" s="28">
        <v>56</v>
      </c>
      <c r="E139" s="28">
        <v>55</v>
      </c>
      <c r="F139" s="28">
        <v>55</v>
      </c>
      <c r="G139" s="28">
        <v>55</v>
      </c>
      <c r="H139" s="28">
        <v>55</v>
      </c>
      <c r="I139" s="28">
        <v>55</v>
      </c>
    </row>
    <row r="140" spans="1:10" x14ac:dyDescent="0.25">
      <c r="A140" s="17">
        <v>633006</v>
      </c>
      <c r="B140" s="13" t="s">
        <v>27</v>
      </c>
      <c r="C140" s="28">
        <v>2279</v>
      </c>
      <c r="D140" s="28">
        <v>3190</v>
      </c>
      <c r="E140" s="28">
        <v>3000</v>
      </c>
      <c r="F140" s="28">
        <v>1246</v>
      </c>
      <c r="G140" s="28">
        <v>1000</v>
      </c>
      <c r="H140" s="28">
        <v>3000</v>
      </c>
      <c r="I140" s="28">
        <v>3000</v>
      </c>
    </row>
    <row r="141" spans="1:10" x14ac:dyDescent="0.25">
      <c r="A141" s="17">
        <v>637004</v>
      </c>
      <c r="B141" s="13" t="s">
        <v>168</v>
      </c>
      <c r="C141" s="28">
        <v>2107</v>
      </c>
      <c r="D141" s="28">
        <v>1508</v>
      </c>
      <c r="E141" s="28">
        <v>1500</v>
      </c>
      <c r="F141" s="28">
        <v>810</v>
      </c>
      <c r="G141" s="28">
        <v>1800</v>
      </c>
      <c r="H141" s="28">
        <v>2000</v>
      </c>
      <c r="I141" s="28">
        <v>2000</v>
      </c>
    </row>
    <row r="142" spans="1:10" x14ac:dyDescent="0.25">
      <c r="A142" s="17">
        <v>637012</v>
      </c>
      <c r="B142" s="13" t="s">
        <v>110</v>
      </c>
      <c r="C142" s="28">
        <v>59</v>
      </c>
      <c r="D142" s="28">
        <v>59</v>
      </c>
      <c r="E142" s="28">
        <v>55</v>
      </c>
      <c r="F142" s="28">
        <v>59</v>
      </c>
      <c r="G142" s="28">
        <v>60</v>
      </c>
      <c r="H142" s="28">
        <v>55</v>
      </c>
      <c r="I142" s="28">
        <v>55</v>
      </c>
    </row>
    <row r="143" spans="1:10" x14ac:dyDescent="0.25">
      <c r="A143" s="17">
        <v>633004</v>
      </c>
      <c r="B143" s="13" t="s">
        <v>111</v>
      </c>
      <c r="C143" s="28">
        <v>0</v>
      </c>
      <c r="D143" s="28">
        <v>0</v>
      </c>
      <c r="E143" s="28">
        <v>0</v>
      </c>
      <c r="F143" s="28">
        <v>0</v>
      </c>
      <c r="G143" s="28"/>
      <c r="H143" s="28"/>
      <c r="I143" s="28"/>
    </row>
    <row r="144" spans="1:10" x14ac:dyDescent="0.25">
      <c r="A144" s="51"/>
      <c r="B144" s="36" t="s">
        <v>112</v>
      </c>
      <c r="C144" s="31">
        <f t="shared" ref="C144:I144" si="33">SUM(C145+C146+C147+C148+C149+C150+C151+C152+C153+C154+C155+C156+C157)</f>
        <v>1257</v>
      </c>
      <c r="D144" s="31">
        <f t="shared" si="33"/>
        <v>776</v>
      </c>
      <c r="E144" s="31">
        <f t="shared" si="33"/>
        <v>592</v>
      </c>
      <c r="F144" s="31">
        <f t="shared" si="33"/>
        <v>1366</v>
      </c>
      <c r="G144" s="31">
        <f t="shared" si="33"/>
        <v>492</v>
      </c>
      <c r="H144" s="31">
        <f t="shared" si="33"/>
        <v>492</v>
      </c>
      <c r="I144" s="31">
        <f t="shared" si="33"/>
        <v>492</v>
      </c>
    </row>
    <row r="145" spans="1:9" x14ac:dyDescent="0.25">
      <c r="A145" s="52">
        <v>632001</v>
      </c>
      <c r="B145" s="22" t="s">
        <v>113</v>
      </c>
      <c r="C145" s="14">
        <v>284</v>
      </c>
      <c r="D145" s="14">
        <v>49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</row>
    <row r="146" spans="1:9" x14ac:dyDescent="0.25">
      <c r="A146" s="52">
        <v>633006</v>
      </c>
      <c r="B146" s="22" t="s">
        <v>27</v>
      </c>
      <c r="C146" s="14">
        <v>26</v>
      </c>
      <c r="D146" s="14">
        <v>0</v>
      </c>
      <c r="E146" s="14">
        <v>200</v>
      </c>
      <c r="F146" s="14">
        <v>0</v>
      </c>
      <c r="G146" s="14">
        <v>100</v>
      </c>
      <c r="H146" s="14">
        <v>100</v>
      </c>
      <c r="I146" s="14">
        <v>100</v>
      </c>
    </row>
    <row r="147" spans="1:9" x14ac:dyDescent="0.25">
      <c r="A147" s="52">
        <v>635006</v>
      </c>
      <c r="B147" s="22" t="s">
        <v>114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</row>
    <row r="148" spans="1:9" x14ac:dyDescent="0.25">
      <c r="A148" s="52">
        <v>637015</v>
      </c>
      <c r="B148" s="22" t="s">
        <v>115</v>
      </c>
      <c r="C148" s="14">
        <v>43</v>
      </c>
      <c r="D148" s="14">
        <v>0</v>
      </c>
      <c r="E148" s="14">
        <v>45</v>
      </c>
      <c r="F148" s="14">
        <v>0</v>
      </c>
      <c r="G148" s="14">
        <v>45</v>
      </c>
      <c r="H148" s="14">
        <v>45</v>
      </c>
      <c r="I148" s="14">
        <v>45</v>
      </c>
    </row>
    <row r="149" spans="1:9" x14ac:dyDescent="0.25">
      <c r="A149" s="52">
        <v>642006</v>
      </c>
      <c r="B149" s="22" t="s">
        <v>116</v>
      </c>
      <c r="C149" s="14">
        <v>95</v>
      </c>
      <c r="D149" s="14">
        <v>97</v>
      </c>
      <c r="E149" s="14">
        <v>100</v>
      </c>
      <c r="F149" s="14">
        <v>98</v>
      </c>
      <c r="G149" s="14">
        <v>100</v>
      </c>
      <c r="H149" s="14">
        <v>100</v>
      </c>
      <c r="I149" s="14">
        <v>100</v>
      </c>
    </row>
    <row r="150" spans="1:9" x14ac:dyDescent="0.25">
      <c r="A150" s="52">
        <v>636001</v>
      </c>
      <c r="B150" s="22" t="s">
        <v>117</v>
      </c>
      <c r="C150" s="14">
        <v>1</v>
      </c>
      <c r="D150" s="14">
        <v>1</v>
      </c>
      <c r="E150" s="14">
        <v>1</v>
      </c>
      <c r="F150" s="14">
        <v>1</v>
      </c>
      <c r="G150" s="14">
        <v>1</v>
      </c>
      <c r="H150" s="14">
        <v>1</v>
      </c>
      <c r="I150" s="14">
        <v>1</v>
      </c>
    </row>
    <row r="151" spans="1:9" x14ac:dyDescent="0.25">
      <c r="A151" s="52">
        <v>642009</v>
      </c>
      <c r="B151" s="22" t="s">
        <v>118</v>
      </c>
      <c r="C151" s="14">
        <v>66</v>
      </c>
      <c r="D151" s="14">
        <v>0</v>
      </c>
      <c r="E151" s="14">
        <v>66</v>
      </c>
      <c r="F151" s="14">
        <v>0</v>
      </c>
      <c r="G151" s="14">
        <v>66</v>
      </c>
      <c r="H151" s="14">
        <v>66</v>
      </c>
      <c r="I151" s="14">
        <v>66</v>
      </c>
    </row>
    <row r="152" spans="1:9" x14ac:dyDescent="0.25">
      <c r="A152" s="52" t="s">
        <v>119</v>
      </c>
      <c r="B152" s="22"/>
      <c r="C152" s="14">
        <v>0</v>
      </c>
      <c r="D152" s="14">
        <v>76</v>
      </c>
      <c r="E152" s="14">
        <v>0</v>
      </c>
      <c r="F152" s="14">
        <v>0</v>
      </c>
      <c r="G152" s="14">
        <v>30</v>
      </c>
      <c r="H152" s="14">
        <v>30</v>
      </c>
      <c r="I152" s="14">
        <v>30</v>
      </c>
    </row>
    <row r="153" spans="1:9" x14ac:dyDescent="0.25">
      <c r="A153" s="52" t="s">
        <v>121</v>
      </c>
      <c r="B153" s="22" t="s">
        <v>122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</row>
    <row r="154" spans="1:9" x14ac:dyDescent="0.25">
      <c r="A154" s="52" t="s">
        <v>123</v>
      </c>
      <c r="B154" s="22" t="s">
        <v>139</v>
      </c>
      <c r="C154" s="14">
        <v>400</v>
      </c>
      <c r="D154" s="14">
        <v>44</v>
      </c>
      <c r="E154" s="14">
        <v>50</v>
      </c>
      <c r="F154" s="14">
        <v>266</v>
      </c>
      <c r="G154" s="14">
        <v>50</v>
      </c>
      <c r="H154" s="14">
        <v>50</v>
      </c>
      <c r="I154" s="14">
        <v>50</v>
      </c>
    </row>
    <row r="155" spans="1:9" x14ac:dyDescent="0.25">
      <c r="A155" s="52" t="s">
        <v>124</v>
      </c>
      <c r="B155" s="22" t="s">
        <v>160</v>
      </c>
      <c r="C155" s="14">
        <v>200</v>
      </c>
      <c r="D155" s="14">
        <v>0</v>
      </c>
      <c r="E155" s="14">
        <v>0</v>
      </c>
      <c r="F155" s="14">
        <v>450</v>
      </c>
      <c r="G155" s="14">
        <v>0</v>
      </c>
      <c r="H155" s="14">
        <v>0</v>
      </c>
      <c r="I155" s="14">
        <v>0</v>
      </c>
    </row>
    <row r="156" spans="1:9" x14ac:dyDescent="0.25">
      <c r="A156" s="52">
        <v>642002</v>
      </c>
      <c r="B156" s="22" t="s">
        <v>162</v>
      </c>
      <c r="C156" s="14">
        <v>142</v>
      </c>
      <c r="D156" s="14">
        <v>109</v>
      </c>
      <c r="E156" s="14">
        <v>130</v>
      </c>
      <c r="F156" s="14">
        <v>196</v>
      </c>
      <c r="G156" s="14">
        <v>100</v>
      </c>
      <c r="H156" s="14">
        <v>100</v>
      </c>
      <c r="I156" s="14">
        <v>100</v>
      </c>
    </row>
    <row r="157" spans="1:9" x14ac:dyDescent="0.25">
      <c r="A157" s="21">
        <v>642014</v>
      </c>
      <c r="B157" s="22" t="s">
        <v>145</v>
      </c>
      <c r="C157" s="28">
        <v>0</v>
      </c>
      <c r="D157" s="28">
        <v>400</v>
      </c>
      <c r="E157" s="28">
        <v>0</v>
      </c>
      <c r="F157" s="28">
        <v>355</v>
      </c>
      <c r="G157" s="28">
        <v>0</v>
      </c>
      <c r="H157" s="28">
        <v>0</v>
      </c>
      <c r="I157" s="28">
        <v>0</v>
      </c>
    </row>
    <row r="158" spans="1:9" ht="15.75" thickBot="1" x14ac:dyDescent="0.3">
      <c r="A158" s="53"/>
      <c r="B158" s="54"/>
      <c r="C158" s="55">
        <f t="shared" ref="C158:I158" si="34">SUM(C3+C49+C57+C60+C72+C78+C85+C91+C101+C109+C129+C138+C144)</f>
        <v>100497</v>
      </c>
      <c r="D158" s="55">
        <f t="shared" si="34"/>
        <v>96582</v>
      </c>
      <c r="E158" s="55">
        <f t="shared" si="34"/>
        <v>103435</v>
      </c>
      <c r="F158" s="55">
        <f t="shared" si="34"/>
        <v>86302</v>
      </c>
      <c r="G158" s="55">
        <f t="shared" si="34"/>
        <v>122600</v>
      </c>
      <c r="H158" s="55">
        <f t="shared" si="34"/>
        <v>123595</v>
      </c>
      <c r="I158" s="55">
        <f t="shared" si="34"/>
        <v>124845</v>
      </c>
    </row>
    <row r="159" spans="1:9" ht="16.5" thickTop="1" thickBot="1" x14ac:dyDescent="0.3">
      <c r="A159" s="56"/>
      <c r="B159" s="57"/>
      <c r="C159" s="58"/>
      <c r="D159" s="58"/>
      <c r="E159" s="59"/>
      <c r="F159" s="58"/>
      <c r="G159" s="58"/>
      <c r="H159" s="59"/>
      <c r="I159" s="59"/>
    </row>
    <row r="160" spans="1:9" ht="15.75" thickTop="1" x14ac:dyDescent="0.25">
      <c r="A160" s="60"/>
      <c r="B160" s="61"/>
      <c r="C160" s="62">
        <v>2016</v>
      </c>
      <c r="D160" s="62">
        <v>2017</v>
      </c>
      <c r="E160" s="62" t="s">
        <v>149</v>
      </c>
      <c r="F160" s="62" t="s">
        <v>154</v>
      </c>
      <c r="G160" s="62">
        <v>2019</v>
      </c>
      <c r="H160" s="62">
        <v>2020</v>
      </c>
      <c r="I160" s="62">
        <v>2021</v>
      </c>
    </row>
    <row r="161" spans="1:9" x14ac:dyDescent="0.25">
      <c r="A161" s="63">
        <v>717001</v>
      </c>
      <c r="B161" s="64" t="s">
        <v>126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</row>
    <row r="162" spans="1:9" x14ac:dyDescent="0.25">
      <c r="A162" s="65">
        <v>716</v>
      </c>
      <c r="B162" s="66" t="s">
        <v>127</v>
      </c>
      <c r="C162" s="67">
        <v>4668</v>
      </c>
      <c r="D162" s="67">
        <v>678</v>
      </c>
      <c r="E162" s="67">
        <v>870</v>
      </c>
      <c r="F162" s="67">
        <v>0</v>
      </c>
      <c r="G162" s="67">
        <v>0</v>
      </c>
      <c r="H162" s="67">
        <v>0</v>
      </c>
      <c r="I162" s="67">
        <v>0</v>
      </c>
    </row>
    <row r="163" spans="1:9" x14ac:dyDescent="0.25">
      <c r="A163" s="65">
        <v>717001</v>
      </c>
      <c r="B163" s="66" t="s">
        <v>128</v>
      </c>
      <c r="C163" s="67">
        <v>0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</row>
    <row r="164" spans="1:9" x14ac:dyDescent="0.25">
      <c r="A164" s="65">
        <v>717001</v>
      </c>
      <c r="B164" s="66" t="s">
        <v>129</v>
      </c>
      <c r="C164" s="67">
        <v>1704</v>
      </c>
      <c r="D164" s="67">
        <v>31925</v>
      </c>
      <c r="E164" s="67">
        <v>3495</v>
      </c>
      <c r="F164" s="67">
        <v>14824</v>
      </c>
      <c r="G164" s="67">
        <v>0</v>
      </c>
      <c r="H164" s="67">
        <v>10605</v>
      </c>
      <c r="I164" s="67">
        <v>0</v>
      </c>
    </row>
    <row r="165" spans="1:9" x14ac:dyDescent="0.25">
      <c r="A165" s="65">
        <v>717001</v>
      </c>
      <c r="B165" s="66" t="s">
        <v>130</v>
      </c>
      <c r="C165" s="67">
        <v>1080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</row>
    <row r="166" spans="1:9" x14ac:dyDescent="0.25">
      <c r="A166" s="65">
        <v>717001</v>
      </c>
      <c r="B166" s="66" t="s">
        <v>131</v>
      </c>
      <c r="C166" s="67">
        <v>10776</v>
      </c>
      <c r="D166" s="67">
        <v>2961</v>
      </c>
      <c r="E166" s="67">
        <v>10000</v>
      </c>
      <c r="F166" s="67">
        <v>17600</v>
      </c>
      <c r="G166" s="67">
        <v>0</v>
      </c>
      <c r="H166" s="67">
        <v>0</v>
      </c>
      <c r="I166" s="67">
        <v>0</v>
      </c>
    </row>
    <row r="167" spans="1:9" x14ac:dyDescent="0.25">
      <c r="A167" s="65"/>
      <c r="B167" s="66" t="s">
        <v>132</v>
      </c>
      <c r="C167" s="67">
        <v>18000</v>
      </c>
      <c r="D167" s="67">
        <v>0</v>
      </c>
      <c r="E167" s="67">
        <v>0</v>
      </c>
      <c r="F167" s="67">
        <v>0</v>
      </c>
      <c r="G167" s="67">
        <v>11400</v>
      </c>
      <c r="H167" s="67">
        <v>0</v>
      </c>
      <c r="I167" s="67">
        <v>0</v>
      </c>
    </row>
    <row r="168" spans="1:9" x14ac:dyDescent="0.25">
      <c r="A168" s="65"/>
      <c r="B168" s="66" t="s">
        <v>133</v>
      </c>
      <c r="C168" s="67">
        <v>120</v>
      </c>
      <c r="D168" s="67">
        <v>0</v>
      </c>
      <c r="E168" s="67">
        <v>0</v>
      </c>
      <c r="F168" s="67">
        <v>3500</v>
      </c>
      <c r="G168" s="67"/>
      <c r="H168" s="67">
        <v>0</v>
      </c>
      <c r="I168" s="67">
        <v>0</v>
      </c>
    </row>
    <row r="169" spans="1:9" x14ac:dyDescent="0.25">
      <c r="A169" s="65"/>
      <c r="B169" s="66" t="s">
        <v>167</v>
      </c>
      <c r="C169" s="67">
        <v>0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9455</v>
      </c>
    </row>
    <row r="170" spans="1:9" ht="15.75" thickBot="1" x14ac:dyDescent="0.3">
      <c r="A170" s="68"/>
      <c r="B170" s="69"/>
      <c r="C170" s="70">
        <f t="shared" ref="C170:I170" si="35">SUM(C161+C162+C163+C164+C165+C166+C167+C168+C169)</f>
        <v>36348</v>
      </c>
      <c r="D170" s="70">
        <f t="shared" si="35"/>
        <v>35564</v>
      </c>
      <c r="E170" s="70">
        <f t="shared" si="35"/>
        <v>14365</v>
      </c>
      <c r="F170" s="70">
        <f t="shared" si="35"/>
        <v>35924</v>
      </c>
      <c r="G170" s="70">
        <f t="shared" si="35"/>
        <v>11400</v>
      </c>
      <c r="H170" s="70">
        <f>SUM(H161+H162+H163+H164+H165+H166+H167+H168+H169)</f>
        <v>10605</v>
      </c>
      <c r="I170" s="70">
        <f t="shared" si="35"/>
        <v>9455</v>
      </c>
    </row>
    <row r="171" spans="1:9" ht="15.75" thickTop="1" x14ac:dyDescent="0.25">
      <c r="A171" s="71"/>
      <c r="B171" s="72"/>
      <c r="C171" s="73"/>
      <c r="D171" s="73"/>
      <c r="E171" s="73"/>
      <c r="F171" s="73"/>
      <c r="G171" s="73"/>
      <c r="H171" s="73"/>
      <c r="I171" s="73"/>
    </row>
    <row r="172" spans="1:9" ht="15.75" thickBot="1" x14ac:dyDescent="0.3">
      <c r="A172" s="74"/>
      <c r="B172" s="75"/>
      <c r="C172" s="76">
        <f t="shared" ref="C172:I172" si="36">SUM(C173)</f>
        <v>0</v>
      </c>
      <c r="D172" s="76">
        <f t="shared" si="36"/>
        <v>0</v>
      </c>
      <c r="E172" s="76">
        <f t="shared" si="36"/>
        <v>0</v>
      </c>
      <c r="F172" s="76">
        <f t="shared" si="36"/>
        <v>0</v>
      </c>
      <c r="G172" s="76">
        <f t="shared" si="36"/>
        <v>0</v>
      </c>
      <c r="H172" s="76">
        <f t="shared" si="36"/>
        <v>0</v>
      </c>
      <c r="I172" s="76">
        <f t="shared" si="36"/>
        <v>0</v>
      </c>
    </row>
    <row r="173" spans="1:9" ht="16.5" thickTop="1" thickBot="1" x14ac:dyDescent="0.3">
      <c r="A173" s="77"/>
      <c r="B173" s="78" t="s">
        <v>135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</row>
    <row r="174" spans="1:9" ht="16.5" thickTop="1" thickBot="1" x14ac:dyDescent="0.3">
      <c r="A174" s="80"/>
      <c r="B174" s="81"/>
      <c r="C174" s="82"/>
      <c r="D174" s="82"/>
      <c r="E174" s="82"/>
      <c r="F174" s="82"/>
      <c r="G174" s="82"/>
      <c r="H174" s="82"/>
      <c r="I174" s="82"/>
    </row>
    <row r="175" spans="1:9" ht="15.75" thickTop="1" x14ac:dyDescent="0.25">
      <c r="A175" s="83"/>
      <c r="B175" s="84"/>
      <c r="C175" s="85">
        <f t="shared" ref="C175:I175" si="37">SUM(C158)</f>
        <v>100497</v>
      </c>
      <c r="D175" s="85">
        <f t="shared" si="37"/>
        <v>96582</v>
      </c>
      <c r="E175" s="85">
        <f t="shared" si="37"/>
        <v>103435</v>
      </c>
      <c r="F175" s="85">
        <f t="shared" si="37"/>
        <v>86302</v>
      </c>
      <c r="G175" s="85">
        <f t="shared" si="37"/>
        <v>122600</v>
      </c>
      <c r="H175" s="85">
        <f t="shared" si="37"/>
        <v>123595</v>
      </c>
      <c r="I175" s="85">
        <f t="shared" si="37"/>
        <v>124845</v>
      </c>
    </row>
    <row r="176" spans="1:9" x14ac:dyDescent="0.25">
      <c r="A176" s="83"/>
      <c r="B176" s="84"/>
      <c r="C176" s="85">
        <f t="shared" ref="C176:I176" si="38">SUM(C170)</f>
        <v>36348</v>
      </c>
      <c r="D176" s="85">
        <f t="shared" si="38"/>
        <v>35564</v>
      </c>
      <c r="E176" s="85">
        <f t="shared" si="38"/>
        <v>14365</v>
      </c>
      <c r="F176" s="85">
        <f t="shared" si="38"/>
        <v>35924</v>
      </c>
      <c r="G176" s="85">
        <f t="shared" si="38"/>
        <v>11400</v>
      </c>
      <c r="H176" s="85">
        <f t="shared" si="38"/>
        <v>10605</v>
      </c>
      <c r="I176" s="85">
        <f t="shared" si="38"/>
        <v>9455</v>
      </c>
    </row>
    <row r="177" spans="1:9" x14ac:dyDescent="0.25">
      <c r="A177" s="86"/>
      <c r="B177" s="87"/>
      <c r="C177" s="85">
        <f t="shared" ref="C177:I177" si="39">SUM(C172)</f>
        <v>0</v>
      </c>
      <c r="D177" s="85">
        <f t="shared" si="39"/>
        <v>0</v>
      </c>
      <c r="E177" s="85">
        <f t="shared" si="39"/>
        <v>0</v>
      </c>
      <c r="F177" s="85">
        <f t="shared" si="39"/>
        <v>0</v>
      </c>
      <c r="G177" s="85">
        <f t="shared" si="39"/>
        <v>0</v>
      </c>
      <c r="H177" s="85">
        <f t="shared" si="39"/>
        <v>0</v>
      </c>
      <c r="I177" s="85">
        <f t="shared" si="39"/>
        <v>0</v>
      </c>
    </row>
    <row r="178" spans="1:9" ht="15.75" thickBot="1" x14ac:dyDescent="0.3">
      <c r="A178" s="88"/>
      <c r="B178" s="89"/>
      <c r="C178" s="90">
        <f t="shared" ref="C178:I178" si="40">SUM(C175+C176+C177)</f>
        <v>136845</v>
      </c>
      <c r="D178" s="90">
        <f t="shared" si="40"/>
        <v>132146</v>
      </c>
      <c r="E178" s="90">
        <f t="shared" si="40"/>
        <v>117800</v>
      </c>
      <c r="F178" s="90">
        <f t="shared" si="40"/>
        <v>122226</v>
      </c>
      <c r="G178" s="90">
        <f t="shared" si="40"/>
        <v>134000</v>
      </c>
      <c r="H178" s="90">
        <f t="shared" si="40"/>
        <v>134200</v>
      </c>
      <c r="I178" s="90">
        <f t="shared" si="40"/>
        <v>134300</v>
      </c>
    </row>
    <row r="179" spans="1:9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2018-2020</vt:lpstr>
      <vt:lpstr>2019-2021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2018-12-05T07:35:33Z</dcterms:modified>
</cp:coreProperties>
</file>